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mie_dgcte\dcti\post 2020\PROGRAME\Ro-Bg 2021-2027\GHIDURI\Ghidul aplicantului\Applicants Guide_OSI_approved\Annexes to the Applicant Guide\"/>
    </mc:Choice>
  </mc:AlternateContent>
  <bookViews>
    <workbookView xWindow="0" yWindow="0" windowWidth="28800" windowHeight="12015"/>
  </bookViews>
  <sheets>
    <sheet name="Phase 1" sheetId="2" r:id="rId1"/>
    <sheet name="Phase 2" sheetId="1" r:id="rId2"/>
    <sheet name="State aid assessment" sheetId="4" r:id="rId3"/>
  </sheets>
  <definedNames>
    <definedName name="_xlnm.Print_Area" localSheetId="0">'Phase 1'!$A$2:$G$41</definedName>
    <definedName name="_xlnm.Print_Area" localSheetId="1">'Phase 2'!$A$2:$P$116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3" i="1" l="1"/>
  <c r="K43" i="1"/>
  <c r="P104" i="1" l="1"/>
  <c r="P98" i="1"/>
  <c r="P89" i="1"/>
  <c r="P79" i="1"/>
  <c r="P71" i="1"/>
  <c r="P61" i="1"/>
  <c r="P54" i="1"/>
  <c r="J113" i="1" l="1"/>
  <c r="J112" i="1"/>
  <c r="J111" i="1"/>
  <c r="J110" i="1"/>
  <c r="J109" i="1"/>
  <c r="J108" i="1"/>
  <c r="J107" i="1"/>
  <c r="O113" i="1"/>
  <c r="N113" i="1"/>
  <c r="M113" i="1"/>
  <c r="L113" i="1"/>
  <c r="K113" i="1"/>
  <c r="O112" i="1"/>
  <c r="N112" i="1"/>
  <c r="M112" i="1"/>
  <c r="L112" i="1"/>
  <c r="K112" i="1"/>
  <c r="O111" i="1"/>
  <c r="N111" i="1"/>
  <c r="M111" i="1"/>
  <c r="L111" i="1"/>
  <c r="K111" i="1"/>
  <c r="O110" i="1"/>
  <c r="N110" i="1"/>
  <c r="M110" i="1"/>
  <c r="L110" i="1"/>
  <c r="K110" i="1"/>
  <c r="O109" i="1"/>
  <c r="N109" i="1"/>
  <c r="M109" i="1"/>
  <c r="L109" i="1"/>
  <c r="K109" i="1"/>
  <c r="O108" i="1"/>
  <c r="N108" i="1"/>
  <c r="M108" i="1"/>
  <c r="L108" i="1"/>
  <c r="K108" i="1"/>
  <c r="O107" i="1"/>
  <c r="N107" i="1"/>
  <c r="M107" i="1"/>
  <c r="L107" i="1"/>
  <c r="K107" i="1"/>
  <c r="J102" i="1"/>
  <c r="J101" i="1"/>
  <c r="O102" i="1"/>
  <c r="N102" i="1"/>
  <c r="M102" i="1"/>
  <c r="L102" i="1"/>
  <c r="K102" i="1"/>
  <c r="O101" i="1"/>
  <c r="N101" i="1"/>
  <c r="M101" i="1"/>
  <c r="L101" i="1"/>
  <c r="K101" i="1"/>
  <c r="O96" i="1"/>
  <c r="N96" i="1"/>
  <c r="M96" i="1"/>
  <c r="L96" i="1"/>
  <c r="K96" i="1"/>
  <c r="O95" i="1"/>
  <c r="J95" i="1" s="1"/>
  <c r="N95" i="1"/>
  <c r="M95" i="1"/>
  <c r="L95" i="1"/>
  <c r="K95" i="1"/>
  <c r="O94" i="1"/>
  <c r="N94" i="1"/>
  <c r="M94" i="1"/>
  <c r="L94" i="1"/>
  <c r="K94" i="1"/>
  <c r="O93" i="1"/>
  <c r="J93" i="1" s="1"/>
  <c r="N93" i="1"/>
  <c r="M93" i="1"/>
  <c r="L93" i="1"/>
  <c r="K93" i="1"/>
  <c r="O92" i="1"/>
  <c r="J92" i="1" s="1"/>
  <c r="N92" i="1"/>
  <c r="M92" i="1"/>
  <c r="L92" i="1"/>
  <c r="K92" i="1"/>
  <c r="J96" i="1"/>
  <c r="J94" i="1"/>
  <c r="O85" i="1"/>
  <c r="N85" i="1"/>
  <c r="M85" i="1"/>
  <c r="L85" i="1"/>
  <c r="K85" i="1"/>
  <c r="O84" i="1"/>
  <c r="N84" i="1"/>
  <c r="M84" i="1"/>
  <c r="L84" i="1"/>
  <c r="K84" i="1"/>
  <c r="O83" i="1"/>
  <c r="N83" i="1"/>
  <c r="M83" i="1"/>
  <c r="L83" i="1"/>
  <c r="K83" i="1"/>
  <c r="J85" i="1"/>
  <c r="J84" i="1"/>
  <c r="J83" i="1"/>
  <c r="J82" i="1"/>
  <c r="O82" i="1"/>
  <c r="N82" i="1"/>
  <c r="M82" i="1"/>
  <c r="L82" i="1"/>
  <c r="K82" i="1"/>
  <c r="K75" i="1"/>
  <c r="O77" i="1"/>
  <c r="N77" i="1"/>
  <c r="M77" i="1"/>
  <c r="L77" i="1"/>
  <c r="K77" i="1"/>
  <c r="O76" i="1"/>
  <c r="N76" i="1"/>
  <c r="M76" i="1"/>
  <c r="L76" i="1"/>
  <c r="K76" i="1"/>
  <c r="O75" i="1"/>
  <c r="J75" i="1" s="1"/>
  <c r="N75" i="1"/>
  <c r="M75" i="1"/>
  <c r="L75" i="1"/>
  <c r="O74" i="1"/>
  <c r="J77" i="1"/>
  <c r="J76" i="1"/>
  <c r="J74" i="1"/>
  <c r="N74" i="1"/>
  <c r="M74" i="1"/>
  <c r="L74" i="1"/>
  <c r="K74" i="1"/>
  <c r="K66" i="1"/>
  <c r="K65" i="1"/>
  <c r="K64" i="1"/>
  <c r="K68" i="1"/>
  <c r="K69" i="1"/>
  <c r="L69" i="1"/>
  <c r="O69" i="1"/>
  <c r="L68" i="1"/>
  <c r="N69" i="1"/>
  <c r="M69" i="1"/>
  <c r="O68" i="1"/>
  <c r="N68" i="1"/>
  <c r="M68" i="1"/>
  <c r="J68" i="1"/>
  <c r="J69" i="1"/>
  <c r="J66" i="1"/>
  <c r="J65" i="1"/>
  <c r="J64" i="1"/>
  <c r="O66" i="1"/>
  <c r="N66" i="1"/>
  <c r="M66" i="1"/>
  <c r="L66" i="1"/>
  <c r="O65" i="1"/>
  <c r="N65" i="1"/>
  <c r="M65" i="1"/>
  <c r="L65" i="1"/>
  <c r="O64" i="1"/>
  <c r="N64" i="1"/>
  <c r="M64" i="1"/>
  <c r="L64" i="1"/>
  <c r="J59" i="1"/>
  <c r="J58" i="1"/>
  <c r="O59" i="1"/>
  <c r="O58" i="1"/>
  <c r="O57" i="1"/>
  <c r="N59" i="1"/>
  <c r="N58" i="1"/>
  <c r="N57" i="1"/>
  <c r="M59" i="1"/>
  <c r="M58" i="1"/>
  <c r="M57" i="1"/>
  <c r="L59" i="1"/>
  <c r="L58" i="1"/>
  <c r="L57" i="1"/>
  <c r="K59" i="1"/>
  <c r="K58" i="1"/>
  <c r="K57" i="1"/>
  <c r="J52" i="1"/>
  <c r="J51" i="1"/>
  <c r="J50" i="1"/>
  <c r="J48" i="1"/>
  <c r="J47" i="1"/>
  <c r="J46" i="1"/>
  <c r="O52" i="1"/>
  <c r="O51" i="1"/>
  <c r="O50" i="1"/>
  <c r="N52" i="1"/>
  <c r="N51" i="1"/>
  <c r="N50" i="1"/>
  <c r="O48" i="1"/>
  <c r="O47" i="1"/>
  <c r="O46" i="1"/>
  <c r="O44" i="1"/>
  <c r="O43" i="1"/>
  <c r="N48" i="1"/>
  <c r="N47" i="1"/>
  <c r="N46" i="1"/>
  <c r="N44" i="1"/>
  <c r="N43" i="1"/>
  <c r="M52" i="1"/>
  <c r="M51" i="1"/>
  <c r="M50" i="1"/>
  <c r="M48" i="1"/>
  <c r="M47" i="1"/>
  <c r="M46" i="1"/>
  <c r="K44" i="1"/>
  <c r="L44" i="1"/>
  <c r="M44" i="1"/>
  <c r="M43" i="1"/>
  <c r="L52" i="1"/>
  <c r="L51" i="1"/>
  <c r="L50" i="1"/>
  <c r="L48" i="1"/>
  <c r="L47" i="1"/>
  <c r="L46" i="1"/>
  <c r="K52" i="1"/>
  <c r="K51" i="1"/>
  <c r="K50" i="1"/>
  <c r="K48" i="1"/>
  <c r="K47" i="1"/>
  <c r="K46" i="1"/>
  <c r="K49" i="1"/>
  <c r="J43" i="1"/>
  <c r="J45" i="1" l="1"/>
  <c r="J57" i="1" l="1"/>
  <c r="J44" i="1"/>
  <c r="I106" i="1" l="1"/>
  <c r="I114" i="1"/>
  <c r="J114" i="1" l="1"/>
  <c r="J106" i="1"/>
  <c r="I103" i="1" l="1"/>
  <c r="I97" i="1"/>
  <c r="I91" i="1"/>
  <c r="I87" i="1"/>
  <c r="I86" i="1"/>
  <c r="I81" i="1"/>
  <c r="I78" i="1"/>
  <c r="I73" i="1"/>
  <c r="I70" i="1"/>
  <c r="J67" i="1"/>
  <c r="I67" i="1"/>
  <c r="I63" i="1"/>
  <c r="I60" i="1"/>
  <c r="K56" i="1"/>
  <c r="K63" i="1" s="1"/>
  <c r="K67" i="1" s="1"/>
  <c r="K73" i="1" s="1"/>
  <c r="K81" i="1" s="1"/>
  <c r="K91" i="1" s="1"/>
  <c r="K100" i="1" s="1"/>
  <c r="K106" i="1" s="1"/>
  <c r="I56" i="1"/>
  <c r="J54" i="1"/>
  <c r="J61" i="1" s="1"/>
  <c r="J71" i="1" s="1"/>
  <c r="J79" i="1" s="1"/>
  <c r="J89" i="1" s="1"/>
  <c r="J98" i="1" s="1"/>
  <c r="J104" i="1" s="1"/>
  <c r="I54" i="1"/>
  <c r="I61" i="1" s="1"/>
  <c r="I49" i="1"/>
  <c r="K45" i="1"/>
  <c r="I45" i="1"/>
  <c r="I42" i="1"/>
  <c r="J103" i="1" l="1"/>
  <c r="J73" i="1"/>
  <c r="J78" i="1" s="1"/>
  <c r="I53" i="1"/>
  <c r="J53" i="1"/>
  <c r="J81" i="1"/>
  <c r="J63" i="1"/>
  <c r="J70" i="1" s="1"/>
  <c r="J60" i="1"/>
  <c r="J49" i="1"/>
  <c r="J97" i="1"/>
  <c r="J100" i="1"/>
  <c r="I115" i="1"/>
  <c r="J42" i="1"/>
  <c r="I79" i="1"/>
  <c r="I89" i="1" s="1"/>
  <c r="I98" i="1" s="1"/>
  <c r="I104" i="1" s="1"/>
  <c r="I71" i="1"/>
  <c r="J56" i="1"/>
  <c r="J91" i="1"/>
  <c r="J86" i="1"/>
  <c r="J87" i="1" l="1"/>
  <c r="J115" i="1"/>
  <c r="J116" i="1" l="1"/>
</calcChain>
</file>

<file path=xl/sharedStrings.xml><?xml version="1.0" encoding="utf-8"?>
<sst xmlns="http://schemas.openxmlformats.org/spreadsheetml/2006/main" count="261" uniqueCount="214">
  <si>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</si>
  <si>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</si>
  <si>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</si>
  <si>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</si>
  <si>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</si>
  <si>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</si>
  <si>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</si>
  <si>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</si>
  <si>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</si>
  <si>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</si>
  <si>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</si>
  <si>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</si>
  <si>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</si>
  <si>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</si>
  <si>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</si>
  <si>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</si>
  <si>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</si>
  <si>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</si>
  <si>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</si>
  <si>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</si>
  <si>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</si>
  <si>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</si>
  <si>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</si>
  <si>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</si>
  <si>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</si>
  <si>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</si>
  <si>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</si>
  <si>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</si>
  <si>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</si>
  <si>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</si>
  <si>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</si>
  <si>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</si>
  <si>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</si>
  <si>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</si>
  <si>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</si>
  <si>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</si>
  <si>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</si>
  <si>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</si>
  <si>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</si>
  <si>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</si>
  <si>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</si>
  <si>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</si>
  <si>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</si>
  <si>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</si>
  <si>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</si>
  <si>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</si>
  <si>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</si>
  <si>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</si>
  <si>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TOTAL POINTS FOR PROJECT RELEVANCE</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</si>
  <si>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</si>
  <si>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</si>
  <si>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</si>
  <si>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</si>
  <si>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</si>
  <si>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</si>
  <si>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2.Proposed project outputs are needed to achieve project specific objectives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</si>
  <si>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</si>
  <si>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</si>
  <si>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</si>
  <si>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 xml:space="preserve">5. Project main outputs are applicable and replicable by other organisations/regions/countries outside of the current partnership (transferability) – if not, it is justified. </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</si>
  <si>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</si>
  <si>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</si>
  <si>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</si>
  <si>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</si>
  <si>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</si>
  <si>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</si>
  <si>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</si>
  <si>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</si>
  <si>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</si>
  <si>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</si>
  <si>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</si>
  <si>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</si>
  <si>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</si>
  <si>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</si>
  <si>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</si>
  <si>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</si>
  <si>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</si>
  <si>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</si>
  <si>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</si>
  <si>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</si>
  <si>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</si>
  <si>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</si>
  <si>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</si>
  <si>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</si>
  <si>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</si>
  <si>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</si>
  <si>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</si>
  <si>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</si>
  <si>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</si>
  <si>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</si>
  <si>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</si>
  <si>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</si>
  <si>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</si>
  <si>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</si>
  <si>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</si>
  <si>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</si>
  <si>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</si>
  <si>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</si>
  <si>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</si>
  <si>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</si>
  <si>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</si>
  <si>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</si>
  <si>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</si>
  <si>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</si>
  <si>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</si>
  <si>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</si>
  <si>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</si>
  <si>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</si>
  <si>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</si>
  <si>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</si>
  <si>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</si>
  <si>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</si>
  <si>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</si>
  <si>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</si>
  <si>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All partners are eligible organisations according with the Applicant’s Guide (assessment based on the Project partner statement, Legal documents of the applicants).</t>
  </si>
  <si>
    <t>Documents related to the registration of the land and/or building/ item of infrastructure/investment in the relevant public registers have been submitted.</t>
  </si>
  <si>
    <t>The partners are the entities entitled to take action in the field/ fields addressed by the project.</t>
  </si>
  <si>
    <t>The partners have the capacity to ensure their own contribution and the financing for non-eligible expenditures of the project; they must also have the capacity to ensure the temporary availability of funds until they are reimbursed by the programme.</t>
  </si>
  <si>
    <t>The project is in line with one of the specific objectives within one of the priority of the programme.</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</si>
  <si>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</si>
  <si>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</si>
  <si>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</si>
  <si>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t>NOT APPLICABLE/OBSERVATIONS</t>
  </si>
  <si>
    <t>The partner(s) hold/s the land and/or building/ item of infrastructure/investment under a concession/on long term contract/ in administration/ bailment contract/ rent contract/ any other right under the real property law.</t>
  </si>
  <si>
    <t>1. The project makes a positive contribution to programme horizontal principle equal opportunities and non-discrimination &amp; the principle of equality between men and women</t>
  </si>
  <si>
    <t>Only the applications which received ”yes” to all the following eligibility questions will pass the eligibility check and reach the second step of the selection procedure</t>
  </si>
  <si>
    <t>Mark awarded by assessor - simulation</t>
  </si>
  <si>
    <t>AF D.2</t>
  </si>
  <si>
    <t>AF  E.3</t>
  </si>
  <si>
    <t>AF D.2 &amp;E.3</t>
  </si>
  <si>
    <t>AF D.4</t>
  </si>
  <si>
    <t xml:space="preserve">
AF D.2 &amp; E.3
</t>
  </si>
  <si>
    <t>AF D.2&amp;E.3</t>
  </si>
  <si>
    <t xml:space="preserve">AF D.2 &amp; E.3
</t>
  </si>
  <si>
    <t>2.Sufficient and reasonable resources are planned to ensure project implementation.</t>
  </si>
  <si>
    <t>3.Financial allocation per cost category is in line with the work plan</t>
  </si>
  <si>
    <t>4.The distribution of the budget per period is in line with the work plan.</t>
  </si>
  <si>
    <t xml:space="preserve">5.The application of lump sums is appropriate and in line with the Programme rules. 
</t>
  </si>
  <si>
    <t>6.The available information in the budget is transparent and sufficient. On that basis, the project budget appears proportionate to the proposed work plan, project outputs and project's contribution to Programme indicators aimed for.</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</si>
  <si>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</si>
  <si>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</si>
  <si>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</si>
  <si>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implementation period does not exceed the maximum project durations and should not be less than the minimum duration period indicated in the Applicant Guide for the respective Priority/ Specific objective/type of project.</t>
  </si>
  <si>
    <t xml:space="preserve">The value of the financial support requested is in line with the limits indicated in the Applicant Guide for the respective Priority/Specific objective/type of project.
</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</si>
  <si>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</si>
  <si>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</si>
  <si>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t xml:space="preserve">The partner(s) has/have the ownership/ concession/ long term contract/ administration agreement (only for public authorities)/ bailment agreement/ for at least 5 years after the completion of the operation and the owner has given it’s written agreement saying that the applicant may perform the investment on/ in the relevant land/ building/ item of infrastructure for at least 5 years after the completion of the operation or they submitted a declaration on own responsibility regarding the ownership status of the land and/or building, electronic signed by the legal representative (where the case). </t>
  </si>
  <si>
    <t>Declaration from the land and/or building/ item of infrastructure/investment owner that the land and/or building/ item of infrastructure is:
-  free of any encumbrances;
- not the object of a pending litigation;
- not the object of a claim according to the relevant national legislation has been submitted  or the own declaration (where the case).
Or they submitted a declaration on own responsibility regarding the ownership status of the land and/or building, electronic signed by the legal representative (where the case).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</si>
  <si>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</si>
  <si>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</si>
  <si>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</si>
  <si>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</si>
  <si>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</si>
  <si>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</si>
  <si>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</si>
  <si>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</si>
  <si>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</si>
  <si>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</si>
  <si>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To what extent will the project contribute to the achievement of Programme’s objectives and indicators? (NB:  If 0 points are awarded to one of the following criteria - 1.3;1.4; 1.5 -  the AF will be rejected)</t>
  </si>
  <si>
    <t>3. The project overall objective clearly contributes to the achievement of the Programme priority specific objective. (NB: If 0 points are awarded for this criterion the AF will be rejected)</t>
  </si>
  <si>
    <t>4. The project outputs clearly link to Programme output indicators and their contribution to Programme targets is sufficient. (NB: If 0 points are awarded for this criterion the AF will be rejected)</t>
  </si>
  <si>
    <t>5. Project’s contribution to Programme result indicators is realistic and sufficient. (NB: If 0 points are awarded for this criterion the AF will be rejected)</t>
  </si>
  <si>
    <t>What added value does the cooperation bring?  (NB:  If 0 points are awarded to one of the following criteria - 2.1; 2.2; 2.3 -  the AF will be rejected)</t>
  </si>
  <si>
    <t>3.There is a clear benefit from cooperating for the project partners / target groups / project area / Programme area. (NB: If 0 points are awarded for this criteria the AF will be rejected)</t>
  </si>
  <si>
    <t>To what extent will project outputs have an impact beyond project life time? (NB: If 0 points are awarded for criterion 3.4. the AF will be rejected).</t>
  </si>
  <si>
    <r>
      <t xml:space="preserve">4.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(NB: If 0 points are awarded for this criteria the AF will be rejected).</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</si>
  <si>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</si>
  <si>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t xml:space="preserve">1.The budget allocated to the activities is in line with the project content and the costs are realistic. 
</t>
  </si>
  <si>
    <t>Column J and P - result of a simulation process</t>
  </si>
  <si>
    <t>Is the application submitted under this call listed in the Applicant's Guide?
In case the application is not one of the operations of strategic importance listed in the Guide, it will be automatically rejected, without any further assessment.</t>
  </si>
  <si>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</si>
  <si>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</si>
  <si>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t>Weight of mark in the maximum score</t>
  </si>
  <si>
    <t>TARGETED CALL FOR OPERATIONS OF STRATEGIC IMPORTANCE (OSI)</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</si>
  <si>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</si>
  <si>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</si>
  <si>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</si>
  <si>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</si>
  <si>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State aid check-list</t>
  </si>
  <si>
    <t>Description</t>
  </si>
  <si>
    <t>Question</t>
  </si>
  <si>
    <t>Answer (Yes/No)</t>
  </si>
  <si>
    <t>Comments</t>
  </si>
  <si>
    <r>
      <t>1.</t>
    </r>
    <r>
      <rPr>
        <sz val="10"/>
        <color theme="4" tint="-0.499984740745262"/>
        <rFont val="Times New Roman"/>
        <family val="1"/>
      </rPr>
      <t xml:space="preserve">    </t>
    </r>
    <r>
      <rPr>
        <sz val="10"/>
        <color theme="4" tint="-0.499984740745262"/>
        <rFont val="Trebuchet MS"/>
        <family val="2"/>
      </rPr>
      <t>State resources</t>
    </r>
  </si>
  <si>
    <t xml:space="preserve">ERDF is considered to be granted through State resources or by the State, so for Interreg Programme the answer is YES.  </t>
  </si>
  <si>
    <t>Automatically fulfilled</t>
  </si>
  <si>
    <t>Yes</t>
  </si>
  <si>
    <t>2. Economic advantage to an undertaking</t>
  </si>
  <si>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</si>
  <si>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</si>
  <si>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</si>
  <si>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</si>
  <si>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</si>
  <si>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</si>
  <si>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</si>
  <si>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</si>
  <si>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3. Selectivity </t>
  </si>
  <si>
    <t>4. Distortion of competition</t>
  </si>
  <si>
    <t>5.Effect on trade between Member States</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</si>
  <si>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</si>
  <si>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r>
    <r>
      <rPr>
        <sz val="10"/>
        <color theme="4" tint="-0.499984740745262"/>
        <rFont val="Trebuchet MS"/>
        <family val="2"/>
      </rPr>
      <t xml:space="preserve">
</t>
    </r>
  </si>
  <si>
    <r>
      <t xml:space="preserve">8.Is there a competitive market for the product/service in question?
Does the project distort or threaten to distort competition?
</t>
    </r>
    <r>
      <rPr>
        <sz val="10"/>
        <color theme="4" tint="-0.499984740745262"/>
        <rFont val="Trebuchet MS"/>
        <family val="2"/>
      </rPr>
      <t xml:space="preserve">
</t>
    </r>
  </si>
  <si>
    <r>
      <t xml:space="preserve">9.Is there a European market for the product/service in question, or does it have a mere local nature?
</t>
    </r>
    <r>
      <rPr>
        <sz val="10"/>
        <color theme="4" tint="-0.499984740745262"/>
        <rFont val="Trebuchet MS"/>
        <family val="2"/>
      </rPr>
      <t xml:space="preserve">
</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</si>
  <si>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</si>
  <si>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</si>
  <si>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</si>
  <si>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1. The importance of cooperation beyond borders for the topic addressed and a cross-border impact is clearly demonstrated. (NB: If 0 points are awarded for this criterion the AF will be rejected)</t>
  </si>
  <si>
    <t>2.The results cannot (or only to some extent) be achieved without cooperation and have clear cross-border impact. (NB: If 0 points are awarded for this criterion the AF will be rejected)</t>
  </si>
  <si>
    <t>2. CROSS-BORDER COOPERATION CHARACTER AND IMPACT</t>
  </si>
  <si>
    <t>Cross-border cooperation character and impact</t>
  </si>
  <si>
    <t xml:space="preserve">TOTAL POINTS for the STRATEGIC ASSESSMENT CRITERIA:
PROJECT RELEVANCE points + CROSS BORDER COOPERATION CHARACTER AND IMPACT points + PROJECT INTERVENTION LOGIC points + PARTNERSHIP RELEVANCE points + HORIZONTAL ISSUES points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</si>
  <si>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4, as excellent, than 3.00 points will be granted.
The total score for cluster is than calculated: 3.00 + 2.00 + 3.00 + 3.00 + 3.00 + 2.00 + 2.00 + 2.00 = 20 points out of 20 points</t>
    </r>
  </si>
  <si>
    <t>TOTAL POINTS FOR CROS BORDER COOPERATION CHARACTER AND IMPACT</t>
  </si>
  <si>
    <t>The project including investments in infrastructure with expected lifespan of at least 5 years  climate proofing in the sense of climate adaptation &amp; resilience has submitted the assessment of expected impacts of climate change, the partner declaration and the independent verification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</si>
</sst>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2"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theme="1"/>
      <name val="Trebuchet MS"/>
      <family val="2"/>
    </font>
    <font>
      <sz val="11"/>
      <color rgb="FFFF0000"/>
      <name val="Trebuchet MS"/>
      <family val="2"/>
    </font>
    <font>
      <b/>
      <sz val="11"/>
      <color rgb="FFFF0000"/>
      <name val="Trebuchet MS"/>
      <family val="2"/>
    </font>
    <font>
      <b/>
      <sz val="11"/>
      <color rgb="FF00B050"/>
      <name val="Trebuchet MS"/>
      <family val="2"/>
    </font>
    <font>
      <b/>
      <sz val="11"/>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sz val="10"/>
      <color theme="4" tint="-0.499984740745262"/>
      <name val="Trebuchet MS"/>
      <family val="2"/>
    </font>
    <font>
      <b/>
      <sz val="10"/>
      <color theme="4" tint="-0.499984740745262"/>
      <name val="Trebuchet MS"/>
      <family val="2"/>
    </font>
    <font>
      <sz val="10"/>
      <color theme="4" tint="-0.499984740745262"/>
      <name val="Times New Roman"/>
      <family val="1"/>
    </font>
    <font>
      <sz val="10"/>
      <color theme="1"/>
      <name val="Calibri"/>
      <family val="2"/>
      <charset val="238"/>
      <scheme val="minor"/>
    </font>
    <font>
      <u/>
      <sz val="10"/>
      <color theme="4" tint="-0.499984740745262"/>
      <name val="Trebuchet MS"/>
      <family val="2"/>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25">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9" fontId="2" fillId="0" borderId="0" xfId="2" applyFont="1"/>
    <xf numFmtId="1" fontId="2" fillId="0" borderId="0" xfId="0" applyNumberFormat="1" applyFont="1" applyAlignment="1">
      <alignment horizontal="center"/>
    </xf>
    <xf numFmtId="0" fontId="6" fillId="0" borderId="7" xfId="0" applyFont="1" applyFill="1" applyBorder="1" applyAlignment="1">
      <alignment horizontal="center" vertical="center"/>
    </xf>
    <xf numFmtId="0" fontId="3" fillId="0" borderId="7" xfId="0" applyFont="1" applyBorder="1" applyAlignment="1">
      <alignment horizontal="center" vertical="center"/>
    </xf>
    <xf numFmtId="0" fontId="4" fillId="0" borderId="7" xfId="0" applyFont="1" applyFill="1" applyBorder="1" applyAlignment="1">
      <alignment horizontal="center" vertical="center"/>
    </xf>
    <xf numFmtId="0" fontId="4" fillId="0" borderId="7" xfId="0" applyFont="1" applyFill="1" applyBorder="1" applyAlignment="1">
      <alignment vertical="top" wrapText="1"/>
    </xf>
    <xf numFmtId="0" fontId="8" fillId="0" borderId="0" xfId="0" applyFont="1"/>
    <xf numFmtId="0" fontId="9" fillId="0" borderId="7" xfId="0" applyFont="1" applyBorder="1" applyAlignment="1">
      <alignment horizontal="center" vertical="center"/>
    </xf>
    <xf numFmtId="0" fontId="9" fillId="0" borderId="7" xfId="0" applyFont="1" applyBorder="1" applyAlignment="1">
      <alignment horizontal="left" vertical="top" wrapText="1"/>
    </xf>
    <xf numFmtId="0" fontId="9" fillId="0" borderId="7" xfId="0" applyFont="1" applyBorder="1"/>
    <xf numFmtId="0" fontId="8" fillId="0" borderId="7" xfId="0" applyFont="1" applyBorder="1"/>
    <xf numFmtId="0" fontId="9" fillId="0" borderId="7" xfId="0" applyFont="1" applyFill="1" applyBorder="1" applyAlignment="1">
      <alignment horizontal="center" vertical="center"/>
    </xf>
    <xf numFmtId="0" fontId="9" fillId="0" borderId="7" xfId="0" applyFont="1" applyBorder="1" applyAlignment="1">
      <alignment wrapText="1"/>
    </xf>
    <xf numFmtId="0" fontId="9" fillId="0" borderId="7" xfId="0" applyFont="1" applyBorder="1" applyAlignment="1">
      <alignment vertical="top" wrapText="1"/>
    </xf>
    <xf numFmtId="0" fontId="9" fillId="0" borderId="7" xfId="0" applyFont="1" applyFill="1" applyBorder="1" applyAlignment="1">
      <alignment wrapText="1"/>
    </xf>
    <xf numFmtId="0" fontId="9" fillId="0" borderId="9" xfId="0" applyFont="1" applyFill="1" applyBorder="1" applyAlignment="1">
      <alignment wrapText="1"/>
    </xf>
    <xf numFmtId="0" fontId="9" fillId="0" borderId="7" xfId="0" applyFont="1" applyFill="1" applyBorder="1" applyAlignment="1">
      <alignment vertical="top" wrapText="1"/>
    </xf>
    <xf numFmtId="0" fontId="11" fillId="0" borderId="0" xfId="0" applyFont="1" applyBorder="1" applyAlignment="1">
      <alignment vertical="center" wrapText="1"/>
    </xf>
    <xf numFmtId="0" fontId="9" fillId="0" borderId="0" xfId="0" applyFont="1" applyAlignment="1">
      <alignment vertical="center"/>
    </xf>
    <xf numFmtId="0" fontId="10" fillId="0" borderId="0" xfId="0" applyFont="1"/>
    <xf numFmtId="0" fontId="9" fillId="0" borderId="0" xfId="0" applyFont="1"/>
    <xf numFmtId="49" fontId="9" fillId="0" borderId="0" xfId="0" applyNumberFormat="1" applyFont="1"/>
    <xf numFmtId="0" fontId="9" fillId="0" borderId="0" xfId="0" applyFont="1" applyAlignment="1">
      <alignment horizontal="justify" vertical="center"/>
    </xf>
    <xf numFmtId="0" fontId="10" fillId="0" borderId="7" xfId="0" applyFont="1" applyBorder="1" applyAlignment="1">
      <alignment horizontal="center" vertical="center"/>
    </xf>
    <xf numFmtId="1" fontId="10" fillId="3" borderId="7"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0" fontId="10" fillId="5" borderId="7" xfId="0" applyFont="1" applyFill="1" applyBorder="1" applyAlignment="1">
      <alignment horizontal="center" vertical="center"/>
    </xf>
    <xf numFmtId="1" fontId="10" fillId="6" borderId="7" xfId="0" applyNumberFormat="1" applyFont="1" applyFill="1" applyBorder="1" applyAlignment="1">
      <alignment horizontal="center" vertical="center" wrapText="1"/>
    </xf>
    <xf numFmtId="0" fontId="9" fillId="5" borderId="0" xfId="0" applyFont="1" applyFill="1" applyBorder="1" applyAlignment="1">
      <alignment vertical="top" wrapText="1"/>
    </xf>
    <xf numFmtId="2" fontId="10" fillId="5" borderId="7" xfId="0" applyNumberFormat="1" applyFont="1" applyFill="1" applyBorder="1" applyAlignment="1">
      <alignment horizontal="center" vertical="center"/>
    </xf>
    <xf numFmtId="0" fontId="9" fillId="0" borderId="7" xfId="0" applyFont="1" applyBorder="1" applyAlignment="1">
      <alignment horizontal="center" vertical="center" wrapText="1"/>
    </xf>
    <xf numFmtId="2" fontId="10" fillId="0" borderId="7" xfId="0" applyNumberFormat="1" applyFont="1" applyBorder="1" applyAlignment="1">
      <alignment horizontal="center" vertical="center"/>
    </xf>
    <xf numFmtId="0" fontId="10" fillId="0" borderId="15" xfId="0" applyFont="1" applyBorder="1" applyAlignment="1">
      <alignment horizontal="center" vertical="center"/>
    </xf>
    <xf numFmtId="0" fontId="9" fillId="5" borderId="0" xfId="0" applyFont="1" applyFill="1"/>
    <xf numFmtId="0" fontId="10" fillId="7" borderId="7" xfId="0" applyFont="1" applyFill="1" applyBorder="1" applyAlignment="1">
      <alignment horizontal="center" vertical="center"/>
    </xf>
    <xf numFmtId="2" fontId="10" fillId="7" borderId="7" xfId="0" applyNumberFormat="1" applyFont="1" applyFill="1" applyBorder="1" applyAlignment="1">
      <alignment horizontal="center" vertical="center"/>
    </xf>
    <xf numFmtId="0" fontId="10"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5" borderId="7" xfId="0" applyFont="1" applyFill="1" applyBorder="1" applyAlignment="1">
      <alignment horizontal="center" vertical="center" wrapText="1"/>
    </xf>
    <xf numFmtId="2" fontId="10" fillId="5" borderId="7" xfId="0" applyNumberFormat="1" applyFont="1" applyFill="1" applyBorder="1" applyAlignment="1">
      <alignment horizontal="center" vertical="center" wrapText="1"/>
    </xf>
    <xf numFmtId="0" fontId="9" fillId="7" borderId="7" xfId="0" applyFont="1" applyFill="1" applyBorder="1"/>
    <xf numFmtId="0" fontId="9" fillId="5" borderId="0" xfId="0" applyFont="1" applyFill="1" applyBorder="1"/>
    <xf numFmtId="0" fontId="9" fillId="0" borderId="7" xfId="0" applyFont="1" applyBorder="1" applyAlignment="1">
      <alignment horizontal="center" wrapText="1"/>
    </xf>
    <xf numFmtId="0" fontId="9" fillId="5" borderId="0" xfId="0" applyFont="1" applyFill="1" applyBorder="1" applyAlignment="1">
      <alignment horizontal="center" vertical="center"/>
    </xf>
    <xf numFmtId="0" fontId="10" fillId="5" borderId="6" xfId="0" applyFont="1" applyFill="1" applyBorder="1" applyAlignment="1">
      <alignment horizontal="center" vertical="center" wrapText="1"/>
    </xf>
    <xf numFmtId="0" fontId="9" fillId="7" borderId="7" xfId="0" applyFont="1" applyFill="1" applyBorder="1" applyAlignment="1">
      <alignment horizontal="center" vertical="center"/>
    </xf>
    <xf numFmtId="0" fontId="10" fillId="8" borderId="14" xfId="0" applyFont="1" applyFill="1" applyBorder="1" applyAlignment="1">
      <alignment horizontal="center" vertical="center" wrapText="1"/>
    </xf>
    <xf numFmtId="2" fontId="10" fillId="8" borderId="7" xfId="0" applyNumberFormat="1" applyFont="1" applyFill="1" applyBorder="1" applyAlignment="1">
      <alignment horizontal="center" vertical="center"/>
    </xf>
    <xf numFmtId="0" fontId="9" fillId="8" borderId="14" xfId="0" applyFont="1" applyFill="1" applyBorder="1"/>
    <xf numFmtId="0" fontId="9" fillId="8" borderId="15" xfId="0" applyFont="1" applyFill="1" applyBorder="1"/>
    <xf numFmtId="0" fontId="10" fillId="8" borderId="7" xfId="0" applyFont="1" applyFill="1" applyBorder="1" applyAlignment="1">
      <alignment horizontal="center" vertical="center" wrapText="1"/>
    </xf>
    <xf numFmtId="2" fontId="10" fillId="5" borderId="7" xfId="1" applyNumberFormat="1" applyFont="1" applyFill="1" applyBorder="1" applyAlignment="1">
      <alignment horizontal="center" vertical="center"/>
    </xf>
    <xf numFmtId="2" fontId="10" fillId="7" borderId="7" xfId="1" applyNumberFormat="1" applyFont="1" applyFill="1" applyBorder="1" applyAlignment="1">
      <alignment horizontal="center" vertical="center"/>
    </xf>
    <xf numFmtId="0" fontId="10" fillId="8" borderId="7" xfId="0" applyFont="1" applyFill="1" applyBorder="1" applyAlignment="1">
      <alignment horizontal="center" vertical="top" wrapText="1"/>
    </xf>
    <xf numFmtId="2" fontId="10" fillId="8" borderId="7" xfId="1" applyNumberFormat="1" applyFont="1" applyFill="1" applyBorder="1" applyAlignment="1">
      <alignment horizontal="center" vertical="center"/>
    </xf>
    <xf numFmtId="0" fontId="10" fillId="9" borderId="7" xfId="0" applyFont="1" applyFill="1" applyBorder="1" applyAlignment="1">
      <alignment horizontal="center" vertical="top" wrapText="1"/>
    </xf>
    <xf numFmtId="2" fontId="10" fillId="9" borderId="7" xfId="1" applyNumberFormat="1" applyFont="1" applyFill="1" applyBorder="1" applyAlignment="1">
      <alignment horizontal="center" vertical="top"/>
    </xf>
    <xf numFmtId="0" fontId="7" fillId="10" borderId="0" xfId="0" applyFont="1" applyFill="1"/>
    <xf numFmtId="4" fontId="9" fillId="11" borderId="7" xfId="2" applyNumberFormat="1" applyFont="1" applyFill="1" applyBorder="1" applyAlignment="1">
      <alignment horizontal="center" vertical="center"/>
    </xf>
    <xf numFmtId="4" fontId="9" fillId="11" borderId="7" xfId="0" applyNumberFormat="1" applyFont="1" applyFill="1" applyBorder="1" applyAlignment="1">
      <alignment horizontal="center" vertical="center"/>
    </xf>
    <xf numFmtId="0" fontId="0" fillId="0" borderId="0" xfId="0" applyBorder="1"/>
    <xf numFmtId="0" fontId="18" fillId="0" borderId="7" xfId="0" applyFont="1" applyBorder="1" applyAlignment="1">
      <alignment horizontal="center" vertical="center" wrapText="1"/>
    </xf>
    <xf numFmtId="0" fontId="18" fillId="0" borderId="7" xfId="0" applyFont="1" applyBorder="1" applyAlignment="1">
      <alignment vertical="center"/>
    </xf>
    <xf numFmtId="0" fontId="17" fillId="0" borderId="7" xfId="0" applyFont="1" applyBorder="1" applyAlignment="1">
      <alignment horizontal="left"/>
    </xf>
    <xf numFmtId="0" fontId="17" fillId="0" borderId="7" xfId="0" applyFont="1" applyBorder="1"/>
    <xf numFmtId="0" fontId="20" fillId="0" borderId="7" xfId="0" applyFont="1" applyBorder="1"/>
    <xf numFmtId="0" fontId="0" fillId="0" borderId="7" xfId="0" applyBorder="1"/>
    <xf numFmtId="0" fontId="17" fillId="0" borderId="7" xfId="0" applyFont="1" applyBorder="1" applyAlignment="1">
      <alignment horizontal="justify" vertical="center"/>
    </xf>
    <xf numFmtId="0" fontId="11" fillId="0" borderId="0" xfId="0" applyFont="1" applyBorder="1" applyAlignment="1">
      <alignment horizontal="center" vertical="center" wrapText="1"/>
    </xf>
    <xf numFmtId="0" fontId="10" fillId="0" borderId="0" xfId="0" applyFont="1" applyAlignment="1">
      <alignment horizontal="left" vertical="top" wrapText="1"/>
    </xf>
    <xf numFmtId="0" fontId="8" fillId="0" borderId="0" xfId="0" applyFont="1" applyAlignment="1">
      <alignment horizontal="center" wrapText="1"/>
    </xf>
    <xf numFmtId="0" fontId="9" fillId="0" borderId="0" xfId="0" applyFont="1" applyAlignment="1">
      <alignment horizontal="center" wrapText="1"/>
    </xf>
    <xf numFmtId="0" fontId="9" fillId="0" borderId="4" xfId="0" applyFont="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0" fillId="0" borderId="4" xfId="0" applyFont="1" applyBorder="1" applyAlignment="1">
      <alignment horizontal="left" vertical="center"/>
    </xf>
    <xf numFmtId="0" fontId="10" fillId="0" borderId="0" xfId="0" applyFont="1" applyBorder="1" applyAlignment="1">
      <alignment horizontal="left" vertical="center"/>
    </xf>
    <xf numFmtId="0" fontId="10" fillId="0" borderId="5"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9" fillId="0" borderId="4" xfId="0" applyFont="1" applyBorder="1" applyAlignment="1">
      <alignment horizontal="center"/>
    </xf>
    <xf numFmtId="0" fontId="9" fillId="0" borderId="0" xfId="0" applyFont="1" applyBorder="1" applyAlignment="1">
      <alignment horizontal="center"/>
    </xf>
    <xf numFmtId="0" fontId="9" fillId="0" borderId="5" xfId="0" applyFont="1" applyBorder="1" applyAlignment="1">
      <alignment horizontal="center"/>
    </xf>
    <xf numFmtId="0" fontId="10" fillId="0" borderId="4"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9" fillId="0" borderId="4" xfId="0" applyFont="1" applyBorder="1" applyAlignment="1">
      <alignment horizontal="left" vertical="center"/>
    </xf>
    <xf numFmtId="0" fontId="9" fillId="0" borderId="0" xfId="0" applyFont="1" applyBorder="1" applyAlignment="1">
      <alignment horizontal="left" vertical="center"/>
    </xf>
    <xf numFmtId="0" fontId="9" fillId="0" borderId="5" xfId="0" applyFont="1" applyBorder="1" applyAlignment="1">
      <alignment horizontal="left" vertical="center"/>
    </xf>
    <xf numFmtId="0" fontId="9" fillId="0" borderId="7" xfId="0" applyFont="1" applyBorder="1" applyAlignment="1">
      <alignment horizontal="center"/>
    </xf>
    <xf numFmtId="0" fontId="9" fillId="0" borderId="4" xfId="0" applyFont="1" applyBorder="1" applyAlignment="1">
      <alignment horizontal="left" vertical="top" wrapText="1"/>
    </xf>
    <xf numFmtId="0" fontId="9" fillId="0" borderId="0"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center"/>
    </xf>
    <xf numFmtId="0" fontId="10" fillId="0" borderId="7" xfId="0" applyFont="1" applyBorder="1" applyAlignment="1">
      <alignment horizontal="center" vertical="center"/>
    </xf>
    <xf numFmtId="0" fontId="10" fillId="2" borderId="7" xfId="0" applyFont="1" applyFill="1" applyBorder="1" applyAlignment="1">
      <alignment horizontal="center"/>
    </xf>
    <xf numFmtId="0" fontId="10" fillId="2" borderId="7" xfId="0" applyFont="1" applyFill="1" applyBorder="1" applyAlignment="1">
      <alignment horizontal="center" wrapText="1"/>
    </xf>
    <xf numFmtId="0" fontId="9" fillId="0" borderId="7" xfId="0" applyFont="1" applyBorder="1" applyAlignment="1">
      <alignment horizont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10" fillId="2" borderId="7"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10" fillId="6" borderId="8" xfId="0" applyFont="1" applyFill="1" applyBorder="1" applyAlignment="1">
      <alignment horizontal="center" vertical="top" wrapText="1"/>
    </xf>
    <xf numFmtId="0" fontId="10" fillId="6" borderId="6" xfId="0" applyFont="1" applyFill="1" applyBorder="1" applyAlignment="1">
      <alignment horizontal="center" vertical="top" wrapText="1"/>
    </xf>
    <xf numFmtId="0" fontId="10" fillId="6" borderId="8" xfId="0" applyFont="1" applyFill="1" applyBorder="1" applyAlignment="1">
      <alignment horizontal="center" vertical="center" wrapText="1"/>
    </xf>
    <xf numFmtId="0" fontId="10" fillId="6" borderId="6" xfId="0" applyFont="1" applyFill="1" applyBorder="1" applyAlignment="1">
      <alignment horizontal="center" vertical="center" wrapText="1"/>
    </xf>
    <xf numFmtId="1" fontId="5" fillId="6" borderId="8"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0" fontId="10" fillId="0" borderId="7" xfId="0" applyFont="1" applyBorder="1" applyAlignment="1">
      <alignment horizontal="center"/>
    </xf>
    <xf numFmtId="0" fontId="2" fillId="0" borderId="7" xfId="0" applyFont="1" applyBorder="1" applyAlignment="1">
      <alignment horizontal="center"/>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9" fillId="0" borderId="7" xfId="0" applyFont="1" applyBorder="1" applyAlignment="1">
      <alignment horizontal="left" vertical="top" wrapText="1"/>
    </xf>
    <xf numFmtId="0" fontId="10" fillId="5" borderId="1"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0" fillId="5" borderId="13" xfId="0" applyFont="1" applyFill="1" applyBorder="1" applyAlignment="1">
      <alignment horizontal="left" vertical="top" wrapText="1"/>
    </xf>
    <xf numFmtId="0" fontId="10" fillId="5" borderId="14" xfId="0" applyFont="1" applyFill="1" applyBorder="1" applyAlignment="1">
      <alignment horizontal="left" vertical="top" wrapText="1"/>
    </xf>
    <xf numFmtId="0" fontId="9" fillId="0" borderId="6" xfId="0" applyFont="1" applyBorder="1" applyAlignment="1">
      <alignment horizontal="left" vertical="top" wrapText="1"/>
    </xf>
    <xf numFmtId="0" fontId="10" fillId="7" borderId="7" xfId="0" applyFont="1" applyFill="1" applyBorder="1" applyAlignment="1">
      <alignment horizontal="center" vertical="center" wrapText="1"/>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15" xfId="0" applyFont="1" applyFill="1" applyBorder="1" applyAlignment="1">
      <alignment horizontal="center" vertical="center"/>
    </xf>
    <xf numFmtId="0" fontId="10" fillId="6" borderId="7" xfId="0" applyFont="1" applyFill="1" applyBorder="1" applyAlignment="1">
      <alignment horizontal="center" vertical="center"/>
    </xf>
    <xf numFmtId="0" fontId="9" fillId="6" borderId="7" xfId="0" applyFont="1" applyFill="1" applyBorder="1" applyAlignment="1">
      <alignment horizontal="center"/>
    </xf>
    <xf numFmtId="1" fontId="5" fillId="6" borderId="7" xfId="0" applyNumberFormat="1" applyFont="1" applyFill="1" applyBorder="1" applyAlignment="1">
      <alignment horizontal="center" vertical="center" wrapText="1"/>
    </xf>
    <xf numFmtId="0" fontId="10" fillId="7" borderId="7" xfId="0" applyFont="1" applyFill="1" applyBorder="1" applyAlignment="1">
      <alignment horizontal="left" vertical="center" wrapText="1"/>
    </xf>
    <xf numFmtId="0" fontId="9" fillId="7" borderId="13" xfId="0" applyFont="1" applyFill="1" applyBorder="1" applyAlignment="1">
      <alignment horizontal="center"/>
    </xf>
    <xf numFmtId="0" fontId="9" fillId="7" borderId="14" xfId="0" applyFont="1" applyFill="1" applyBorder="1" applyAlignment="1">
      <alignment horizontal="center"/>
    </xf>
    <xf numFmtId="0" fontId="9" fillId="7" borderId="15" xfId="0" applyFont="1" applyFill="1" applyBorder="1" applyAlignment="1">
      <alignment horizontal="center"/>
    </xf>
    <xf numFmtId="0" fontId="10" fillId="6" borderId="8" xfId="0" applyFont="1" applyFill="1" applyBorder="1" applyAlignment="1">
      <alignment horizontal="center" vertical="center"/>
    </xf>
    <xf numFmtId="0" fontId="9" fillId="6" borderId="8" xfId="0" applyFont="1" applyFill="1" applyBorder="1" applyAlignment="1">
      <alignment horizontal="center"/>
    </xf>
    <xf numFmtId="0" fontId="9" fillId="6" borderId="6" xfId="0" applyFont="1" applyFill="1" applyBorder="1" applyAlignment="1">
      <alignment horizontal="center"/>
    </xf>
    <xf numFmtId="0" fontId="10" fillId="5" borderId="4" xfId="0" applyFont="1" applyFill="1" applyBorder="1" applyAlignment="1">
      <alignment horizontal="left" vertical="top" wrapText="1"/>
    </xf>
    <xf numFmtId="0" fontId="10" fillId="5" borderId="0" xfId="0" applyFont="1" applyFill="1" applyBorder="1" applyAlignment="1">
      <alignment horizontal="left" vertical="top" wrapText="1"/>
    </xf>
    <xf numFmtId="0" fontId="9" fillId="0" borderId="13"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0" fillId="8" borderId="7" xfId="0" applyFont="1" applyFill="1" applyBorder="1" applyAlignment="1">
      <alignment horizontal="center" vertical="top" wrapText="1"/>
    </xf>
    <xf numFmtId="0" fontId="9" fillId="0" borderId="7" xfId="0" applyFont="1" applyBorder="1" applyAlignment="1">
      <alignment horizontal="left" wrapText="1"/>
    </xf>
    <xf numFmtId="0" fontId="10" fillId="6" borderId="7" xfId="0" applyFont="1" applyFill="1" applyBorder="1" applyAlignment="1">
      <alignment horizontal="center" vertical="center" wrapText="1"/>
    </xf>
    <xf numFmtId="0" fontId="10" fillId="5" borderId="7" xfId="0" applyFont="1" applyFill="1" applyBorder="1" applyAlignment="1">
      <alignment horizontal="left" vertical="top" wrapText="1"/>
    </xf>
    <xf numFmtId="0" fontId="10" fillId="7" borderId="7" xfId="0" applyFont="1" applyFill="1" applyBorder="1" applyAlignment="1">
      <alignment horizontal="left" vertical="top" wrapText="1"/>
    </xf>
    <xf numFmtId="0" fontId="10" fillId="9" borderId="13" xfId="0" applyFont="1" applyFill="1" applyBorder="1" applyAlignment="1">
      <alignment horizontal="center" vertical="top" wrapText="1"/>
    </xf>
    <xf numFmtId="0" fontId="10" fillId="9" borderId="14" xfId="0" applyFont="1" applyFill="1" applyBorder="1" applyAlignment="1">
      <alignment horizontal="center" vertical="top" wrapText="1"/>
    </xf>
    <xf numFmtId="0" fontId="9" fillId="9"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9" borderId="15" xfId="0" applyFont="1" applyFill="1" applyBorder="1" applyAlignment="1">
      <alignment horizontal="center" vertical="center"/>
    </xf>
    <xf numFmtId="0" fontId="10" fillId="7" borderId="7" xfId="0" applyFont="1" applyFill="1" applyBorder="1" applyAlignment="1">
      <alignment horizontal="left" vertical="center"/>
    </xf>
    <xf numFmtId="0" fontId="9" fillId="7" borderId="13" xfId="0" applyFont="1" applyFill="1" applyBorder="1" applyAlignment="1">
      <alignment horizontal="center" vertical="center"/>
    </xf>
    <xf numFmtId="0" fontId="9" fillId="7" borderId="14" xfId="0" applyFont="1" applyFill="1" applyBorder="1" applyAlignment="1">
      <alignment horizontal="center" vertical="center"/>
    </xf>
    <xf numFmtId="0" fontId="9" fillId="7" borderId="15" xfId="0" applyFont="1" applyFill="1" applyBorder="1" applyAlignment="1">
      <alignment horizontal="center" vertical="center"/>
    </xf>
    <xf numFmtId="0" fontId="10" fillId="8" borderId="13" xfId="0" applyFont="1" applyFill="1" applyBorder="1" applyAlignment="1">
      <alignment horizontal="left" vertical="top" wrapText="1"/>
    </xf>
    <xf numFmtId="0" fontId="10" fillId="8" borderId="14" xfId="0" applyFont="1" applyFill="1" applyBorder="1" applyAlignment="1">
      <alignment horizontal="left" vertical="top" wrapText="1"/>
    </xf>
    <xf numFmtId="0" fontId="9" fillId="8" borderId="13" xfId="0" applyFont="1" applyFill="1" applyBorder="1" applyAlignment="1">
      <alignment horizontal="center" vertical="center"/>
    </xf>
    <xf numFmtId="0" fontId="9" fillId="8" borderId="14" xfId="0" applyFont="1" applyFill="1" applyBorder="1" applyAlignment="1">
      <alignment horizontal="center" vertical="center"/>
    </xf>
    <xf numFmtId="0" fontId="9" fillId="8" borderId="15" xfId="0" applyFont="1" applyFill="1" applyBorder="1" applyAlignment="1">
      <alignment horizontal="center" vertical="center"/>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17" fillId="0" borderId="13" xfId="0" applyFont="1" applyBorder="1" applyAlignment="1">
      <alignment horizontal="left" wrapText="1"/>
    </xf>
    <xf numFmtId="0" fontId="17" fillId="0" borderId="14" xfId="0" applyFont="1" applyBorder="1" applyAlignment="1">
      <alignment horizontal="left" wrapText="1"/>
    </xf>
    <xf numFmtId="0" fontId="17" fillId="0" borderId="15" xfId="0" applyFont="1" applyBorder="1" applyAlignment="1">
      <alignment horizontal="left" wrapText="1"/>
    </xf>
    <xf numFmtId="0" fontId="17" fillId="0" borderId="7" xfId="0" applyFont="1" applyBorder="1" applyAlignment="1">
      <alignment horizontal="left"/>
    </xf>
    <xf numFmtId="0" fontId="20" fillId="0" borderId="7" xfId="0" applyFont="1" applyBorder="1" applyAlignment="1">
      <alignment horizontal="center"/>
    </xf>
    <xf numFmtId="0" fontId="10" fillId="2" borderId="7" xfId="0" applyFont="1" applyFill="1" applyBorder="1" applyAlignment="1">
      <alignment horizontal="left" vertical="center" wrapText="1"/>
    </xf>
    <xf numFmtId="0" fontId="0" fillId="0" borderId="7" xfId="0" applyBorder="1" applyAlignment="1">
      <alignment horizont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7" fillId="0" borderId="7"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6" xfId="0" applyFont="1" applyBorder="1" applyAlignment="1">
      <alignment horizontal="left" vertical="top" wrapText="1"/>
    </xf>
    <xf numFmtId="0" fontId="17" fillId="0" borderId="7" xfId="0" applyFont="1" applyBorder="1" applyAlignment="1">
      <alignment horizontal="left" wrapText="1"/>
    </xf>
    <xf numFmtId="0" fontId="17" fillId="0" borderId="7" xfId="0" applyFont="1" applyBorder="1" applyAlignment="1">
      <alignment horizontal="left" vertical="center" wrapText="1"/>
    </xf>
    <xf numFmtId="0" fontId="17" fillId="0" borderId="7" xfId="0" applyFont="1" applyBorder="1" applyAlignment="1">
      <alignment horizontal="left" vertical="center"/>
    </xf>
    <xf numFmtId="0" fontId="17" fillId="0" borderId="7" xfId="0" applyFont="1" applyBorder="1" applyAlignment="1">
      <alignment horizontal="left" vertical="top"/>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7" xfId="0" applyFont="1"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left" vertical="center" wrapText="1"/>
    </xf>
    <xf numFmtId="0" fontId="9" fillId="0" borderId="7" xfId="0" applyFont="1" applyBorder="1" applyAlignment="1">
      <alignment horizontal="left" vertical="center" wrapText="1"/>
    </xf>
    <xf numFmtId="0" fontId="18" fillId="2" borderId="8"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1"/>
  <sheetViews>
    <sheetView tabSelected="1" topLeftCell="A34" zoomScale="85" zoomScaleNormal="85" workbookViewId="0">
      <selection activeCell="C39" sqref="C39"/>
    </sheetView>
  </sheetViews>
  <sheetFormatPr defaultRowHeight="15" x14ac:dyDescent="0.25"/>
  <cols>
    <col min="2" max="2" width="9.140625" customWidth="1"/>
    <col min="3" max="3" width="78" customWidth="1"/>
    <col min="4" max="4" width="13.42578125" customWidth="1"/>
    <col min="5" max="5" width="12.42578125" customWidth="1"/>
    <col min="6" max="6" width="35.140625" customWidth="1"/>
    <col min="7" max="7" width="17" customWidth="1"/>
  </cols>
  <sheetData>
    <row r="2" spans="1:7" ht="18" x14ac:dyDescent="0.25">
      <c r="C2" s="72" t="s">
        <v>173</v>
      </c>
      <c r="D2" s="72"/>
      <c r="E2" s="72"/>
      <c r="F2" s="72"/>
    </row>
    <row r="3" spans="1:7" ht="33.75" customHeight="1" x14ac:dyDescent="0.25">
      <c r="A3" s="21"/>
      <c r="B3" s="72" t="s">
        <v>101</v>
      </c>
      <c r="C3" s="72"/>
      <c r="D3" s="72"/>
      <c r="E3" s="72"/>
      <c r="F3" s="72"/>
      <c r="G3" s="72"/>
    </row>
    <row r="4" spans="1:7" x14ac:dyDescent="0.25">
      <c r="A4" s="74"/>
      <c r="B4" s="74"/>
      <c r="C4" s="74"/>
      <c r="D4" s="74"/>
      <c r="E4" s="74"/>
      <c r="F4" s="74"/>
      <c r="G4" s="74"/>
    </row>
    <row r="5" spans="1:7" x14ac:dyDescent="0.25">
      <c r="A5" s="74"/>
      <c r="B5" s="74"/>
      <c r="C5" s="74"/>
      <c r="D5" s="74"/>
      <c r="E5" s="74"/>
      <c r="F5" s="74"/>
      <c r="G5" s="74"/>
    </row>
    <row r="6" spans="1:7" ht="16.5" x14ac:dyDescent="0.3">
      <c r="A6" s="22"/>
      <c r="B6" s="23" t="s">
        <v>1</v>
      </c>
      <c r="C6" s="23"/>
      <c r="D6" s="23"/>
      <c r="E6" s="23"/>
      <c r="F6" s="23"/>
      <c r="G6" s="23"/>
    </row>
    <row r="7" spans="1:7" ht="16.5" x14ac:dyDescent="0.3">
      <c r="A7" s="22"/>
      <c r="B7" s="24" t="s">
        <v>102</v>
      </c>
      <c r="C7" s="24"/>
      <c r="D7" s="24"/>
      <c r="E7" s="24"/>
      <c r="F7" s="24"/>
      <c r="G7" s="24"/>
    </row>
    <row r="8" spans="1:7" ht="16.5" x14ac:dyDescent="0.3">
      <c r="A8" s="22"/>
      <c r="B8" s="25" t="s">
        <v>103</v>
      </c>
      <c r="C8" s="24"/>
      <c r="D8" s="24"/>
      <c r="E8" s="24"/>
      <c r="F8" s="24"/>
      <c r="G8" s="24"/>
    </row>
    <row r="9" spans="1:7" ht="16.5" x14ac:dyDescent="0.3">
      <c r="A9" s="22"/>
      <c r="B9" s="75"/>
      <c r="C9" s="75"/>
      <c r="D9" s="75"/>
      <c r="E9" s="75"/>
      <c r="F9" s="75"/>
      <c r="G9" s="75"/>
    </row>
    <row r="10" spans="1:7" ht="48.75" customHeight="1" x14ac:dyDescent="0.25">
      <c r="A10" s="26"/>
      <c r="B10" s="73" t="s">
        <v>104</v>
      </c>
      <c r="C10" s="73"/>
      <c r="D10" s="73"/>
      <c r="E10" s="73"/>
      <c r="F10" s="73"/>
      <c r="G10" s="73"/>
    </row>
    <row r="11" spans="1:7" ht="16.5" x14ac:dyDescent="0.3">
      <c r="A11" s="10"/>
      <c r="B11" s="75"/>
      <c r="C11" s="75"/>
      <c r="D11" s="75"/>
      <c r="E11" s="75"/>
      <c r="F11" s="75"/>
      <c r="G11" s="75"/>
    </row>
    <row r="12" spans="1:7" ht="34.5" customHeight="1" x14ac:dyDescent="0.25">
      <c r="A12" s="10"/>
      <c r="B12" s="73" t="s">
        <v>125</v>
      </c>
      <c r="C12" s="73"/>
      <c r="D12" s="73"/>
      <c r="E12" s="73"/>
      <c r="F12" s="73"/>
      <c r="G12" s="73"/>
    </row>
    <row r="13" spans="1:7" x14ac:dyDescent="0.25">
      <c r="A13" s="10"/>
      <c r="B13" s="10"/>
      <c r="C13" s="10"/>
      <c r="D13" s="10"/>
      <c r="E13" s="10"/>
      <c r="F13" s="10"/>
      <c r="G13" s="10"/>
    </row>
    <row r="14" spans="1:7" x14ac:dyDescent="0.25">
      <c r="A14" s="10"/>
      <c r="B14" s="10"/>
      <c r="C14" s="10"/>
      <c r="D14" s="10"/>
      <c r="E14" s="10"/>
      <c r="F14" s="10"/>
      <c r="G14" s="10"/>
    </row>
    <row r="15" spans="1:7" ht="16.5" x14ac:dyDescent="0.25">
      <c r="B15" s="27" t="s">
        <v>105</v>
      </c>
      <c r="C15" s="27" t="s">
        <v>106</v>
      </c>
      <c r="D15" s="27" t="s">
        <v>107</v>
      </c>
      <c r="E15" s="27" t="s">
        <v>108</v>
      </c>
      <c r="F15" s="6" t="s">
        <v>122</v>
      </c>
    </row>
    <row r="16" spans="1:7" ht="82.5" x14ac:dyDescent="0.25">
      <c r="B16" s="8">
        <v>1</v>
      </c>
      <c r="C16" s="9" t="s">
        <v>169</v>
      </c>
      <c r="D16" s="7"/>
      <c r="E16" s="7"/>
      <c r="F16" s="6"/>
    </row>
    <row r="17" spans="1:9" ht="34.5" customHeight="1" x14ac:dyDescent="0.3">
      <c r="A17" s="10"/>
      <c r="B17" s="11">
        <v>2</v>
      </c>
      <c r="C17" s="12" t="s">
        <v>109</v>
      </c>
      <c r="D17" s="13"/>
      <c r="E17" s="13"/>
      <c r="F17" s="14"/>
      <c r="G17" s="10"/>
      <c r="H17" s="10"/>
      <c r="I17" s="10"/>
    </row>
    <row r="18" spans="1:9" ht="74.25" customHeight="1" x14ac:dyDescent="0.3">
      <c r="A18" s="10"/>
      <c r="B18" s="15">
        <v>3</v>
      </c>
      <c r="C18" s="16" t="s">
        <v>140</v>
      </c>
      <c r="D18" s="13"/>
      <c r="E18" s="13"/>
      <c r="F18" s="14"/>
      <c r="G18" s="10"/>
      <c r="H18" s="10"/>
      <c r="I18" s="10"/>
    </row>
    <row r="19" spans="1:9" ht="43.5" customHeight="1" x14ac:dyDescent="0.3">
      <c r="A19" s="10"/>
      <c r="B19" s="11">
        <v>4</v>
      </c>
      <c r="C19" s="17" t="s">
        <v>141</v>
      </c>
      <c r="D19" s="13"/>
      <c r="E19" s="13"/>
      <c r="F19" s="14"/>
      <c r="G19" s="10"/>
      <c r="H19" s="10"/>
      <c r="I19" s="10"/>
    </row>
    <row r="20" spans="1:9" ht="73.5" customHeight="1" x14ac:dyDescent="0.3">
      <c r="A20" s="10"/>
      <c r="B20" s="15">
        <v>5</v>
      </c>
      <c r="C20" s="17" t="s">
        <v>142</v>
      </c>
      <c r="D20" s="13"/>
      <c r="E20" s="13"/>
      <c r="F20" s="14"/>
      <c r="G20" s="10"/>
      <c r="H20" s="10"/>
      <c r="I20" s="10"/>
    </row>
    <row r="21" spans="1:9" ht="61.5" customHeight="1" x14ac:dyDescent="0.3">
      <c r="A21" s="10"/>
      <c r="B21" s="11">
        <v>6</v>
      </c>
      <c r="C21" s="12" t="s">
        <v>143</v>
      </c>
      <c r="D21" s="13"/>
      <c r="E21" s="13"/>
      <c r="F21" s="14"/>
      <c r="G21" s="10"/>
      <c r="H21" s="10"/>
      <c r="I21" s="10"/>
    </row>
    <row r="22" spans="1:9" ht="54.75" customHeight="1" x14ac:dyDescent="0.3">
      <c r="A22" s="10"/>
      <c r="B22" s="15">
        <v>7</v>
      </c>
      <c r="C22" s="17" t="s">
        <v>110</v>
      </c>
      <c r="D22" s="13"/>
      <c r="E22" s="13"/>
      <c r="F22" s="14"/>
      <c r="G22" s="10"/>
      <c r="H22" s="10"/>
      <c r="I22" s="10"/>
    </row>
    <row r="23" spans="1:9" ht="67.5" customHeight="1" x14ac:dyDescent="0.3">
      <c r="A23" s="10"/>
      <c r="B23" s="11">
        <v>8</v>
      </c>
      <c r="C23" s="17" t="s">
        <v>144</v>
      </c>
      <c r="D23" s="13"/>
      <c r="E23" s="13"/>
      <c r="F23" s="14"/>
      <c r="G23" s="10"/>
      <c r="H23" s="10"/>
      <c r="I23" s="10"/>
    </row>
    <row r="24" spans="1:9" ht="24" customHeight="1" x14ac:dyDescent="0.3">
      <c r="A24" s="10"/>
      <c r="B24" s="15">
        <v>9</v>
      </c>
      <c r="C24" s="18" t="s">
        <v>111</v>
      </c>
      <c r="D24" s="13"/>
      <c r="E24" s="13"/>
      <c r="F24" s="14"/>
      <c r="G24" s="10"/>
      <c r="H24" s="10"/>
      <c r="I24" s="10"/>
    </row>
    <row r="25" spans="1:9" ht="16.5" x14ac:dyDescent="0.3">
      <c r="A25" s="10"/>
      <c r="B25" s="11">
        <v>10</v>
      </c>
      <c r="C25" s="18" t="s">
        <v>112</v>
      </c>
      <c r="D25" s="13"/>
      <c r="E25" s="13"/>
      <c r="F25" s="14"/>
      <c r="G25" s="10"/>
      <c r="H25" s="10"/>
      <c r="I25" s="10"/>
    </row>
    <row r="26" spans="1:9" ht="33.6" customHeight="1" x14ac:dyDescent="0.3">
      <c r="A26" s="10"/>
      <c r="B26" s="15">
        <v>11</v>
      </c>
      <c r="C26" s="19" t="s">
        <v>113</v>
      </c>
      <c r="D26" s="13"/>
      <c r="E26" s="13"/>
      <c r="F26" s="14"/>
      <c r="G26" s="10"/>
      <c r="H26" s="10"/>
      <c r="I26" s="10"/>
    </row>
    <row r="27" spans="1:9" ht="123" customHeight="1" x14ac:dyDescent="0.3">
      <c r="A27" s="10"/>
      <c r="B27" s="11">
        <v>12</v>
      </c>
      <c r="C27" s="20" t="s">
        <v>145</v>
      </c>
      <c r="D27" s="13"/>
      <c r="E27" s="13"/>
      <c r="F27" s="14"/>
      <c r="G27" s="10"/>
      <c r="H27" s="10"/>
      <c r="I27" s="10"/>
    </row>
    <row r="28" spans="1:9" ht="55.5" customHeight="1" x14ac:dyDescent="0.3">
      <c r="A28" s="10"/>
      <c r="B28" s="15">
        <v>13</v>
      </c>
      <c r="C28" s="20" t="s">
        <v>114</v>
      </c>
      <c r="D28" s="13"/>
      <c r="E28" s="13"/>
      <c r="F28" s="14"/>
      <c r="G28" s="10"/>
      <c r="H28" s="10"/>
      <c r="I28" s="10"/>
    </row>
    <row r="29" spans="1:9" ht="81" customHeight="1" x14ac:dyDescent="0.3">
      <c r="A29" s="10"/>
      <c r="B29" s="11">
        <v>14</v>
      </c>
      <c r="C29" s="20" t="s">
        <v>123</v>
      </c>
      <c r="D29" s="13"/>
      <c r="E29" s="13"/>
      <c r="F29" s="14"/>
      <c r="G29" s="10"/>
      <c r="H29" s="10"/>
      <c r="I29" s="10"/>
    </row>
    <row r="30" spans="1:9" ht="138.6" customHeight="1" x14ac:dyDescent="0.3">
      <c r="A30" s="10"/>
      <c r="B30" s="15">
        <v>15</v>
      </c>
      <c r="C30" s="20" t="s">
        <v>146</v>
      </c>
      <c r="D30" s="13"/>
      <c r="E30" s="13"/>
      <c r="F30" s="14"/>
      <c r="G30" s="10"/>
      <c r="H30" s="10"/>
      <c r="I30" s="10"/>
    </row>
    <row r="31" spans="1:9" ht="180.75" customHeight="1" x14ac:dyDescent="0.3">
      <c r="A31" s="10"/>
      <c r="B31" s="11">
        <v>16</v>
      </c>
      <c r="C31" s="17" t="s">
        <v>147</v>
      </c>
      <c r="D31" s="13"/>
      <c r="E31" s="13"/>
      <c r="F31" s="14"/>
      <c r="G31" s="10"/>
      <c r="H31" s="10"/>
      <c r="I31" s="10"/>
    </row>
    <row r="32" spans="1:9" ht="62.25" customHeight="1" x14ac:dyDescent="0.3">
      <c r="A32" s="10"/>
      <c r="B32" s="15">
        <v>17</v>
      </c>
      <c r="C32" s="20" t="s">
        <v>115</v>
      </c>
      <c r="D32" s="13"/>
      <c r="E32" s="13"/>
      <c r="F32" s="14"/>
      <c r="G32" s="10"/>
      <c r="H32" s="10"/>
      <c r="I32" s="10"/>
    </row>
    <row r="33" spans="1:9" ht="44.25" customHeight="1" x14ac:dyDescent="0.3">
      <c r="A33" s="10"/>
      <c r="B33" s="11">
        <v>18</v>
      </c>
      <c r="C33" s="20" t="s">
        <v>116</v>
      </c>
      <c r="D33" s="13"/>
      <c r="E33" s="13"/>
      <c r="F33" s="14"/>
      <c r="G33" s="10"/>
      <c r="H33" s="10"/>
      <c r="I33" s="10"/>
    </row>
    <row r="34" spans="1:9" ht="70.5" customHeight="1" x14ac:dyDescent="0.3">
      <c r="A34" s="10"/>
      <c r="B34" s="15">
        <v>19</v>
      </c>
      <c r="C34" s="20" t="s">
        <v>117</v>
      </c>
      <c r="D34" s="13"/>
      <c r="E34" s="13"/>
      <c r="F34" s="14"/>
      <c r="G34" s="10"/>
      <c r="H34" s="10"/>
      <c r="I34" s="10"/>
    </row>
    <row r="35" spans="1:9" ht="36.75" customHeight="1" x14ac:dyDescent="0.3">
      <c r="A35" s="10"/>
      <c r="B35" s="11">
        <v>20</v>
      </c>
      <c r="C35" s="20" t="s">
        <v>118</v>
      </c>
      <c r="D35" s="13"/>
      <c r="E35" s="13"/>
      <c r="F35" s="14"/>
      <c r="G35" s="10"/>
      <c r="H35" s="10"/>
      <c r="I35" s="10"/>
    </row>
    <row r="36" spans="1:9" ht="99.75" customHeight="1" x14ac:dyDescent="0.3">
      <c r="A36" s="10"/>
      <c r="B36" s="15">
        <v>21</v>
      </c>
      <c r="C36" s="20" t="s">
        <v>148</v>
      </c>
      <c r="D36" s="13"/>
      <c r="E36" s="13"/>
      <c r="F36" s="14"/>
      <c r="G36" s="10"/>
      <c r="H36" s="10"/>
      <c r="I36" s="10"/>
    </row>
    <row r="37" spans="1:9" ht="69" customHeight="1" x14ac:dyDescent="0.3">
      <c r="A37" s="10"/>
      <c r="B37" s="11">
        <v>22</v>
      </c>
      <c r="C37" s="20" t="s">
        <v>119</v>
      </c>
      <c r="D37" s="13"/>
      <c r="E37" s="13"/>
      <c r="F37" s="14"/>
      <c r="G37" s="10"/>
      <c r="H37" s="10"/>
      <c r="I37" s="10"/>
    </row>
    <row r="38" spans="1:9" ht="86.45" customHeight="1" x14ac:dyDescent="0.3">
      <c r="A38" s="10"/>
      <c r="B38" s="15">
        <v>23</v>
      </c>
      <c r="C38" s="20" t="s">
        <v>149</v>
      </c>
      <c r="D38" s="13"/>
      <c r="E38" s="13"/>
      <c r="F38" s="14"/>
      <c r="G38" s="10"/>
      <c r="H38" s="10"/>
      <c r="I38" s="10"/>
    </row>
    <row r="39" spans="1:9" ht="63.75" customHeight="1" x14ac:dyDescent="0.3">
      <c r="A39" s="10"/>
      <c r="B39" s="11">
        <v>24</v>
      </c>
      <c r="C39" s="20" t="s">
        <v>120</v>
      </c>
      <c r="D39" s="13"/>
      <c r="E39" s="13"/>
      <c r="F39" s="14"/>
      <c r="G39" s="10"/>
      <c r="H39" s="10"/>
      <c r="I39" s="10"/>
    </row>
    <row r="40" spans="1:9" ht="39" customHeight="1" x14ac:dyDescent="0.3">
      <c r="A40" s="10"/>
      <c r="B40" s="15">
        <v>25</v>
      </c>
      <c r="C40" s="20" t="s">
        <v>121</v>
      </c>
      <c r="D40" s="13"/>
      <c r="E40" s="13"/>
      <c r="F40" s="14"/>
      <c r="G40" s="10"/>
      <c r="H40" s="10"/>
      <c r="I40" s="10"/>
    </row>
    <row r="41" spans="1:9" ht="66" x14ac:dyDescent="0.25">
      <c r="A41" s="10"/>
      <c r="B41" s="11">
        <v>26</v>
      </c>
      <c r="C41" s="20" t="s">
        <v>213</v>
      </c>
      <c r="D41" s="14"/>
      <c r="E41" s="14"/>
      <c r="F41" s="14"/>
      <c r="G41" s="10"/>
      <c r="H41" s="10"/>
      <c r="I41" s="10"/>
    </row>
  </sheetData>
  <mergeCells count="8">
    <mergeCell ref="C2:F2"/>
    <mergeCell ref="B12:G12"/>
    <mergeCell ref="B3:G3"/>
    <mergeCell ref="A4:G4"/>
    <mergeCell ref="A5:G5"/>
    <mergeCell ref="B9:G9"/>
    <mergeCell ref="B10:G10"/>
    <mergeCell ref="B11:G11"/>
  </mergeCells>
  <pageMargins left="0.7" right="0.7" top="0.75" bottom="0.75" header="0.3" footer="0.3"/>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16"/>
  <sheetViews>
    <sheetView view="pageBreakPreview" topLeftCell="A19" zoomScale="70" zoomScaleNormal="100" zoomScaleSheetLayoutView="70" workbookViewId="0">
      <selection activeCell="I97" sqref="I97"/>
    </sheetView>
  </sheetViews>
  <sheetFormatPr defaultColWidth="9.140625" defaultRowHeight="16.5" x14ac:dyDescent="0.3"/>
  <cols>
    <col min="1" max="6" width="9.140625" style="2"/>
    <col min="7" max="7" width="53.7109375" style="2" customWidth="1"/>
    <col min="8" max="8" width="18.28515625" style="2" customWidth="1"/>
    <col min="9" max="9" width="20.7109375" style="2" customWidth="1"/>
    <col min="10" max="10" width="35.28515625" style="5"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6384" width="9.140625" style="2"/>
  </cols>
  <sheetData>
    <row r="2" spans="2:16" ht="18" x14ac:dyDescent="0.3">
      <c r="G2" s="72" t="s">
        <v>173</v>
      </c>
      <c r="H2" s="72"/>
      <c r="I2" s="72"/>
      <c r="J2" s="72"/>
      <c r="K2" s="72"/>
      <c r="L2" s="72"/>
    </row>
    <row r="3" spans="2:16" ht="39" customHeight="1" x14ac:dyDescent="0.3">
      <c r="B3" s="88" t="s">
        <v>0</v>
      </c>
      <c r="C3" s="89"/>
      <c r="D3" s="89"/>
      <c r="E3" s="89"/>
      <c r="F3" s="89"/>
      <c r="G3" s="89"/>
      <c r="H3" s="89"/>
      <c r="I3" s="89"/>
      <c r="J3" s="89"/>
      <c r="K3" s="89"/>
      <c r="L3" s="89"/>
      <c r="M3" s="89"/>
      <c r="N3" s="89"/>
      <c r="O3" s="90"/>
      <c r="P3" s="1"/>
    </row>
    <row r="4" spans="2:16" x14ac:dyDescent="0.3">
      <c r="B4" s="91"/>
      <c r="C4" s="92"/>
      <c r="D4" s="92"/>
      <c r="E4" s="92"/>
      <c r="F4" s="92"/>
      <c r="G4" s="92"/>
      <c r="H4" s="92"/>
      <c r="I4" s="92"/>
      <c r="J4" s="92"/>
      <c r="K4" s="92"/>
      <c r="L4" s="92"/>
      <c r="M4" s="92"/>
      <c r="N4" s="92"/>
      <c r="O4" s="93"/>
    </row>
    <row r="5" spans="2:16" ht="16.5" customHeight="1" x14ac:dyDescent="0.3">
      <c r="B5" s="94" t="s">
        <v>1</v>
      </c>
      <c r="C5" s="95"/>
      <c r="D5" s="95"/>
      <c r="E5" s="95"/>
      <c r="F5" s="95"/>
      <c r="G5" s="95"/>
      <c r="H5" s="95"/>
      <c r="I5" s="95"/>
      <c r="J5" s="95"/>
      <c r="K5" s="95"/>
      <c r="L5" s="95"/>
      <c r="M5" s="95"/>
      <c r="N5" s="95"/>
      <c r="O5" s="96"/>
    </row>
    <row r="6" spans="2:16" x14ac:dyDescent="0.3">
      <c r="B6" s="97" t="s">
        <v>150</v>
      </c>
      <c r="C6" s="98"/>
      <c r="D6" s="98"/>
      <c r="E6" s="98"/>
      <c r="F6" s="98"/>
      <c r="G6" s="98"/>
      <c r="H6" s="98"/>
      <c r="I6" s="98"/>
      <c r="J6" s="98"/>
      <c r="K6" s="98"/>
      <c r="L6" s="98"/>
      <c r="M6" s="98"/>
      <c r="N6" s="98"/>
      <c r="O6" s="99"/>
    </row>
    <row r="7" spans="2:16" ht="16.5" customHeight="1" x14ac:dyDescent="0.3">
      <c r="B7" s="76" t="s">
        <v>151</v>
      </c>
      <c r="C7" s="77"/>
      <c r="D7" s="77"/>
      <c r="E7" s="77"/>
      <c r="F7" s="77"/>
      <c r="G7" s="77"/>
      <c r="H7" s="77"/>
      <c r="I7" s="77"/>
      <c r="J7" s="77"/>
      <c r="K7" s="77"/>
      <c r="L7" s="77"/>
      <c r="M7" s="77"/>
      <c r="N7" s="77"/>
      <c r="O7" s="78"/>
    </row>
    <row r="8" spans="2:16" ht="16.5" customHeight="1" x14ac:dyDescent="0.3">
      <c r="B8" s="76" t="s">
        <v>152</v>
      </c>
      <c r="C8" s="77"/>
      <c r="D8" s="77"/>
      <c r="E8" s="77"/>
      <c r="F8" s="77"/>
      <c r="G8" s="77"/>
      <c r="H8" s="77"/>
      <c r="I8" s="77"/>
      <c r="J8" s="77"/>
      <c r="K8" s="77"/>
      <c r="L8" s="77"/>
      <c r="M8" s="77"/>
      <c r="N8" s="77"/>
      <c r="O8" s="78"/>
    </row>
    <row r="9" spans="2:16" ht="16.5" customHeight="1" x14ac:dyDescent="0.3">
      <c r="B9" s="76" t="s">
        <v>153</v>
      </c>
      <c r="C9" s="77"/>
      <c r="D9" s="77"/>
      <c r="E9" s="77"/>
      <c r="F9" s="77"/>
      <c r="G9" s="77"/>
      <c r="H9" s="77"/>
      <c r="I9" s="77"/>
      <c r="J9" s="77"/>
      <c r="K9" s="77"/>
      <c r="L9" s="77"/>
      <c r="M9" s="77"/>
      <c r="N9" s="77"/>
      <c r="O9" s="78"/>
    </row>
    <row r="10" spans="2:16" x14ac:dyDescent="0.3">
      <c r="B10" s="79"/>
      <c r="C10" s="80"/>
      <c r="D10" s="80"/>
      <c r="E10" s="80"/>
      <c r="F10" s="80"/>
      <c r="G10" s="80"/>
      <c r="H10" s="80"/>
      <c r="I10" s="80"/>
      <c r="J10" s="80"/>
      <c r="K10" s="80"/>
      <c r="L10" s="80"/>
      <c r="M10" s="80"/>
      <c r="N10" s="80"/>
      <c r="O10" s="81"/>
    </row>
    <row r="11" spans="2:16" x14ac:dyDescent="0.3">
      <c r="B11" s="82" t="s">
        <v>154</v>
      </c>
      <c r="C11" s="83"/>
      <c r="D11" s="83"/>
      <c r="E11" s="83"/>
      <c r="F11" s="83"/>
      <c r="G11" s="83"/>
      <c r="H11" s="83"/>
      <c r="I11" s="83"/>
      <c r="J11" s="83"/>
      <c r="K11" s="83"/>
      <c r="L11" s="83"/>
      <c r="M11" s="83"/>
      <c r="N11" s="83"/>
      <c r="O11" s="84"/>
    </row>
    <row r="12" spans="2:16" ht="33" customHeight="1" x14ac:dyDescent="0.3">
      <c r="B12" s="76" t="s">
        <v>155</v>
      </c>
      <c r="C12" s="77"/>
      <c r="D12" s="77"/>
      <c r="E12" s="77"/>
      <c r="F12" s="77"/>
      <c r="G12" s="77"/>
      <c r="H12" s="77"/>
      <c r="I12" s="77"/>
      <c r="J12" s="77"/>
      <c r="K12" s="77"/>
      <c r="L12" s="77"/>
      <c r="M12" s="77"/>
      <c r="N12" s="77"/>
      <c r="O12" s="78"/>
    </row>
    <row r="13" spans="2:16" ht="33.75" customHeight="1" x14ac:dyDescent="0.3">
      <c r="B13" s="76" t="s">
        <v>156</v>
      </c>
      <c r="C13" s="77"/>
      <c r="D13" s="77"/>
      <c r="E13" s="77"/>
      <c r="F13" s="77"/>
      <c r="G13" s="77"/>
      <c r="H13" s="77"/>
      <c r="I13" s="77"/>
      <c r="J13" s="77"/>
      <c r="K13" s="77"/>
      <c r="L13" s="77"/>
      <c r="M13" s="77"/>
      <c r="N13" s="77"/>
      <c r="O13" s="78"/>
    </row>
    <row r="14" spans="2:16" x14ac:dyDescent="0.3">
      <c r="B14" s="85"/>
      <c r="C14" s="86"/>
      <c r="D14" s="86"/>
      <c r="E14" s="86"/>
      <c r="F14" s="86"/>
      <c r="G14" s="86"/>
      <c r="H14" s="86"/>
      <c r="I14" s="86"/>
      <c r="J14" s="86"/>
      <c r="K14" s="86"/>
      <c r="L14" s="86"/>
      <c r="M14" s="86"/>
      <c r="N14" s="86"/>
      <c r="O14" s="87"/>
    </row>
    <row r="15" spans="2:16" ht="19.5" customHeight="1" x14ac:dyDescent="0.3">
      <c r="B15" s="101" t="s">
        <v>2</v>
      </c>
      <c r="C15" s="102"/>
      <c r="D15" s="102"/>
      <c r="E15" s="102"/>
      <c r="F15" s="102"/>
      <c r="G15" s="102"/>
      <c r="H15" s="102"/>
      <c r="I15" s="102"/>
      <c r="J15" s="102"/>
      <c r="K15" s="102"/>
      <c r="L15" s="102"/>
      <c r="M15" s="102"/>
      <c r="N15" s="102"/>
      <c r="O15" s="103"/>
    </row>
    <row r="16" spans="2:16" x14ac:dyDescent="0.3">
      <c r="B16" s="104"/>
      <c r="C16" s="104"/>
      <c r="D16" s="104"/>
      <c r="E16" s="104"/>
      <c r="F16" s="104"/>
      <c r="G16" s="104"/>
      <c r="H16" s="104"/>
      <c r="I16" s="104"/>
      <c r="J16" s="104"/>
      <c r="K16" s="104"/>
      <c r="L16" s="104"/>
      <c r="M16" s="104"/>
      <c r="N16" s="104"/>
      <c r="O16" s="104"/>
    </row>
    <row r="17" spans="2:16" ht="16.5" customHeight="1" x14ac:dyDescent="0.3">
      <c r="B17" s="105" t="s">
        <v>3</v>
      </c>
      <c r="C17" s="105"/>
      <c r="D17" s="105"/>
      <c r="E17" s="105"/>
      <c r="F17" s="105"/>
      <c r="G17" s="105"/>
      <c r="H17" s="105"/>
      <c r="I17" s="105"/>
      <c r="J17" s="105"/>
      <c r="K17" s="105"/>
      <c r="L17" s="105"/>
      <c r="M17" s="105"/>
      <c r="N17" s="105"/>
      <c r="O17" s="105"/>
    </row>
    <row r="18" spans="2:16" ht="20.25" customHeight="1" x14ac:dyDescent="0.3">
      <c r="B18" s="105" t="s">
        <v>4</v>
      </c>
      <c r="C18" s="105"/>
      <c r="D18" s="105"/>
      <c r="E18" s="105"/>
      <c r="F18" s="105"/>
      <c r="G18" s="105"/>
      <c r="H18" s="105"/>
      <c r="I18" s="105"/>
      <c r="J18" s="105"/>
      <c r="K18" s="105"/>
      <c r="L18" s="105"/>
      <c r="M18" s="105"/>
      <c r="N18" s="105"/>
      <c r="O18" s="105"/>
    </row>
    <row r="19" spans="2:16" x14ac:dyDescent="0.3">
      <c r="B19" s="106" t="s">
        <v>5</v>
      </c>
      <c r="C19" s="106"/>
      <c r="D19" s="106"/>
      <c r="E19" s="106"/>
      <c r="F19" s="106"/>
      <c r="G19" s="106"/>
      <c r="H19" s="106"/>
      <c r="I19" s="106"/>
      <c r="J19" s="107" t="s">
        <v>6</v>
      </c>
      <c r="K19" s="107"/>
      <c r="L19" s="107"/>
      <c r="M19" s="107"/>
      <c r="N19" s="107"/>
      <c r="O19" s="107"/>
    </row>
    <row r="20" spans="2:16" x14ac:dyDescent="0.3">
      <c r="B20" s="100" t="s">
        <v>7</v>
      </c>
      <c r="C20" s="100"/>
      <c r="D20" s="100"/>
      <c r="E20" s="100"/>
      <c r="F20" s="100"/>
      <c r="G20" s="100"/>
      <c r="H20" s="100"/>
      <c r="I20" s="100"/>
      <c r="J20" s="100">
        <v>20</v>
      </c>
      <c r="K20" s="100"/>
      <c r="L20" s="100"/>
      <c r="M20" s="100"/>
      <c r="N20" s="100"/>
      <c r="O20" s="100"/>
    </row>
    <row r="21" spans="2:16" x14ac:dyDescent="0.3">
      <c r="B21" s="100" t="s">
        <v>209</v>
      </c>
      <c r="C21" s="100"/>
      <c r="D21" s="100"/>
      <c r="E21" s="100"/>
      <c r="F21" s="100"/>
      <c r="G21" s="100"/>
      <c r="H21" s="100"/>
      <c r="I21" s="100"/>
      <c r="J21" s="100">
        <v>15</v>
      </c>
      <c r="K21" s="100"/>
      <c r="L21" s="100"/>
      <c r="M21" s="100"/>
      <c r="N21" s="100"/>
      <c r="O21" s="100"/>
    </row>
    <row r="22" spans="2:16" ht="16.5" customHeight="1" x14ac:dyDescent="0.3">
      <c r="B22" s="100" t="s">
        <v>8</v>
      </c>
      <c r="C22" s="100"/>
      <c r="D22" s="100"/>
      <c r="E22" s="100"/>
      <c r="F22" s="100"/>
      <c r="G22" s="100"/>
      <c r="H22" s="100"/>
      <c r="I22" s="100"/>
      <c r="J22" s="100">
        <v>10</v>
      </c>
      <c r="K22" s="100"/>
      <c r="L22" s="100"/>
      <c r="M22" s="100"/>
      <c r="N22" s="100"/>
      <c r="O22" s="100"/>
    </row>
    <row r="23" spans="2:16" ht="16.5" customHeight="1" x14ac:dyDescent="0.3">
      <c r="B23" s="108" t="s">
        <v>9</v>
      </c>
      <c r="C23" s="108"/>
      <c r="D23" s="108"/>
      <c r="E23" s="108"/>
      <c r="F23" s="108"/>
      <c r="G23" s="108"/>
      <c r="H23" s="108"/>
      <c r="I23" s="108"/>
      <c r="J23" s="100">
        <v>10</v>
      </c>
      <c r="K23" s="100"/>
      <c r="L23" s="100"/>
      <c r="M23" s="100"/>
      <c r="N23" s="100"/>
      <c r="O23" s="100"/>
    </row>
    <row r="24" spans="2:16" x14ac:dyDescent="0.3">
      <c r="B24" s="100" t="s">
        <v>10</v>
      </c>
      <c r="C24" s="100"/>
      <c r="D24" s="100"/>
      <c r="E24" s="100"/>
      <c r="F24" s="100"/>
      <c r="G24" s="100"/>
      <c r="H24" s="100"/>
      <c r="I24" s="100"/>
      <c r="J24" s="108">
        <v>5</v>
      </c>
      <c r="K24" s="108"/>
      <c r="L24" s="108"/>
      <c r="M24" s="108"/>
      <c r="N24" s="108"/>
      <c r="O24" s="108"/>
    </row>
    <row r="25" spans="2:16" x14ac:dyDescent="0.3">
      <c r="B25" s="106" t="s">
        <v>11</v>
      </c>
      <c r="C25" s="106"/>
      <c r="D25" s="106"/>
      <c r="E25" s="106"/>
      <c r="F25" s="106"/>
      <c r="G25" s="106"/>
      <c r="H25" s="106"/>
      <c r="I25" s="106"/>
      <c r="J25" s="106" t="s">
        <v>12</v>
      </c>
      <c r="K25" s="106"/>
      <c r="L25" s="106"/>
      <c r="M25" s="106"/>
      <c r="N25" s="106"/>
      <c r="O25" s="106"/>
    </row>
    <row r="26" spans="2:16" x14ac:dyDescent="0.3">
      <c r="B26" s="100" t="s">
        <v>13</v>
      </c>
      <c r="C26" s="100"/>
      <c r="D26" s="100"/>
      <c r="E26" s="100"/>
      <c r="F26" s="100"/>
      <c r="G26" s="100"/>
      <c r="H26" s="100"/>
      <c r="I26" s="100"/>
      <c r="J26" s="100">
        <v>15</v>
      </c>
      <c r="K26" s="100"/>
      <c r="L26" s="100"/>
      <c r="M26" s="100"/>
      <c r="N26" s="100"/>
      <c r="O26" s="100"/>
    </row>
    <row r="27" spans="2:16" x14ac:dyDescent="0.3">
      <c r="B27" s="100" t="s">
        <v>14</v>
      </c>
      <c r="C27" s="100"/>
      <c r="D27" s="100"/>
      <c r="E27" s="100"/>
      <c r="F27" s="100"/>
      <c r="G27" s="100"/>
      <c r="H27" s="100"/>
      <c r="I27" s="100"/>
      <c r="J27" s="100">
        <v>4</v>
      </c>
      <c r="K27" s="100"/>
      <c r="L27" s="100"/>
      <c r="M27" s="100"/>
      <c r="N27" s="100"/>
      <c r="O27" s="100"/>
    </row>
    <row r="28" spans="2:16" x14ac:dyDescent="0.3">
      <c r="B28" s="100" t="s">
        <v>15</v>
      </c>
      <c r="C28" s="100"/>
      <c r="D28" s="100"/>
      <c r="E28" s="100"/>
      <c r="F28" s="100"/>
      <c r="G28" s="100"/>
      <c r="H28" s="100"/>
      <c r="I28" s="100"/>
      <c r="J28" s="100">
        <v>21</v>
      </c>
      <c r="K28" s="100"/>
      <c r="L28" s="100"/>
      <c r="M28" s="100"/>
      <c r="N28" s="100"/>
      <c r="O28" s="100"/>
    </row>
    <row r="29" spans="2:16" x14ac:dyDescent="0.3">
      <c r="B29" s="124" t="s">
        <v>16</v>
      </c>
      <c r="C29" s="124"/>
      <c r="D29" s="124"/>
      <c r="E29" s="124"/>
      <c r="F29" s="124"/>
      <c r="G29" s="124"/>
      <c r="H29" s="124"/>
      <c r="I29" s="124"/>
      <c r="J29" s="124" t="s">
        <v>17</v>
      </c>
      <c r="K29" s="124"/>
      <c r="L29" s="124"/>
      <c r="M29" s="124"/>
      <c r="N29" s="124"/>
      <c r="O29" s="124"/>
    </row>
    <row r="30" spans="2:16" x14ac:dyDescent="0.3">
      <c r="B30" s="100"/>
      <c r="C30" s="100"/>
      <c r="D30" s="100"/>
      <c r="E30" s="100"/>
      <c r="F30" s="100"/>
      <c r="G30" s="100"/>
      <c r="H30" s="100"/>
      <c r="I30" s="100"/>
      <c r="J30" s="100"/>
      <c r="K30" s="100"/>
      <c r="L30" s="100"/>
      <c r="M30" s="100"/>
      <c r="N30" s="100"/>
      <c r="O30" s="100"/>
    </row>
    <row r="31" spans="2:16" x14ac:dyDescent="0.3">
      <c r="B31" s="125"/>
      <c r="C31" s="125"/>
      <c r="D31" s="125"/>
      <c r="E31" s="125"/>
      <c r="F31" s="125"/>
      <c r="G31" s="125"/>
      <c r="H31" s="125"/>
      <c r="I31" s="125"/>
      <c r="J31" s="125"/>
      <c r="K31" s="125"/>
      <c r="L31" s="125"/>
      <c r="M31" s="125"/>
      <c r="N31" s="125"/>
      <c r="O31" s="125"/>
    </row>
    <row r="32" spans="2:16" ht="93.75" customHeight="1" x14ac:dyDescent="0.3">
      <c r="B32" s="126" t="s">
        <v>157</v>
      </c>
      <c r="C32" s="127"/>
      <c r="D32" s="127"/>
      <c r="E32" s="127"/>
      <c r="F32" s="127"/>
      <c r="G32" s="128"/>
      <c r="H32" s="132" t="s">
        <v>18</v>
      </c>
      <c r="I32" s="134" t="s">
        <v>19</v>
      </c>
      <c r="J32" s="28" t="s">
        <v>20</v>
      </c>
      <c r="K32" s="135" t="s">
        <v>21</v>
      </c>
      <c r="L32" s="136"/>
      <c r="M32" s="136"/>
      <c r="N32" s="136"/>
      <c r="O32" s="137"/>
      <c r="P32" s="24"/>
    </row>
    <row r="33" spans="2:20" ht="32.25" customHeight="1" x14ac:dyDescent="0.3">
      <c r="B33" s="129"/>
      <c r="C33" s="130"/>
      <c r="D33" s="130"/>
      <c r="E33" s="130"/>
      <c r="F33" s="130"/>
      <c r="G33" s="131"/>
      <c r="H33" s="133"/>
      <c r="I33" s="134"/>
      <c r="J33" s="29" t="s">
        <v>22</v>
      </c>
      <c r="K33" s="138"/>
      <c r="L33" s="139"/>
      <c r="M33" s="139"/>
      <c r="N33" s="139"/>
      <c r="O33" s="140"/>
      <c r="P33" s="24"/>
    </row>
    <row r="34" spans="2:20" ht="19.5" customHeight="1" x14ac:dyDescent="0.3">
      <c r="B34" s="129"/>
      <c r="C34" s="130"/>
      <c r="D34" s="130"/>
      <c r="E34" s="130"/>
      <c r="F34" s="130"/>
      <c r="G34" s="131"/>
      <c r="H34" s="133"/>
      <c r="I34" s="134"/>
      <c r="J34" s="29" t="s">
        <v>23</v>
      </c>
      <c r="K34" s="138"/>
      <c r="L34" s="139"/>
      <c r="M34" s="139"/>
      <c r="N34" s="139"/>
      <c r="O34" s="140"/>
      <c r="P34" s="24"/>
    </row>
    <row r="35" spans="2:20" ht="21" customHeight="1" x14ac:dyDescent="0.3">
      <c r="B35" s="129"/>
      <c r="C35" s="130"/>
      <c r="D35" s="130"/>
      <c r="E35" s="130"/>
      <c r="F35" s="130"/>
      <c r="G35" s="131"/>
      <c r="H35" s="133"/>
      <c r="I35" s="134"/>
      <c r="J35" s="29" t="s">
        <v>24</v>
      </c>
      <c r="K35" s="138"/>
      <c r="L35" s="139"/>
      <c r="M35" s="139"/>
      <c r="N35" s="139"/>
      <c r="O35" s="140"/>
      <c r="P35" s="24"/>
    </row>
    <row r="36" spans="2:20" ht="19.5" customHeight="1" x14ac:dyDescent="0.3">
      <c r="B36" s="129"/>
      <c r="C36" s="130"/>
      <c r="D36" s="130"/>
      <c r="E36" s="130"/>
      <c r="F36" s="130"/>
      <c r="G36" s="131"/>
      <c r="H36" s="133"/>
      <c r="I36" s="134"/>
      <c r="J36" s="29" t="s">
        <v>25</v>
      </c>
      <c r="K36" s="138"/>
      <c r="L36" s="139"/>
      <c r="M36" s="139"/>
      <c r="N36" s="139"/>
      <c r="O36" s="140"/>
      <c r="P36" s="24"/>
    </row>
    <row r="37" spans="2:20" ht="21.75" customHeight="1" x14ac:dyDescent="0.3">
      <c r="B37" s="129"/>
      <c r="C37" s="130"/>
      <c r="D37" s="130"/>
      <c r="E37" s="130"/>
      <c r="F37" s="130"/>
      <c r="G37" s="131"/>
      <c r="H37" s="133"/>
      <c r="I37" s="134"/>
      <c r="J37" s="29" t="s">
        <v>26</v>
      </c>
      <c r="K37" s="141"/>
      <c r="L37" s="142"/>
      <c r="M37" s="142"/>
      <c r="N37" s="142"/>
      <c r="O37" s="143"/>
      <c r="P37" s="24"/>
    </row>
    <row r="38" spans="2:20" ht="126" customHeight="1" x14ac:dyDescent="0.3">
      <c r="B38" s="109" t="s">
        <v>211</v>
      </c>
      <c r="C38" s="110"/>
      <c r="D38" s="110"/>
      <c r="E38" s="110"/>
      <c r="F38" s="110"/>
      <c r="G38" s="110"/>
      <c r="H38" s="110"/>
      <c r="I38" s="110"/>
      <c r="J38" s="110"/>
      <c r="K38" s="110"/>
      <c r="L38" s="110"/>
      <c r="M38" s="110"/>
      <c r="N38" s="110"/>
      <c r="O38" s="110"/>
      <c r="P38" s="24"/>
    </row>
    <row r="39" spans="2:20" ht="54" customHeight="1" x14ac:dyDescent="0.3">
      <c r="B39" s="111" t="s">
        <v>27</v>
      </c>
      <c r="C39" s="111"/>
      <c r="D39" s="111"/>
      <c r="E39" s="111"/>
      <c r="F39" s="111"/>
      <c r="G39" s="111"/>
      <c r="H39" s="111"/>
      <c r="I39" s="111"/>
      <c r="J39" s="111"/>
      <c r="K39" s="111"/>
      <c r="L39" s="111"/>
      <c r="M39" s="111"/>
      <c r="N39" s="111"/>
      <c r="O39" s="111"/>
      <c r="P39" s="30"/>
    </row>
    <row r="40" spans="2:20" ht="68.25" customHeight="1" x14ac:dyDescent="0.3">
      <c r="B40" s="112" t="s">
        <v>28</v>
      </c>
      <c r="C40" s="113"/>
      <c r="D40" s="113"/>
      <c r="E40" s="113"/>
      <c r="F40" s="113"/>
      <c r="G40" s="114"/>
      <c r="H40" s="118"/>
      <c r="I40" s="120" t="s">
        <v>19</v>
      </c>
      <c r="J40" s="122" t="s">
        <v>171</v>
      </c>
      <c r="K40" s="31">
        <v>0</v>
      </c>
      <c r="L40" s="31">
        <v>1</v>
      </c>
      <c r="M40" s="31">
        <v>2</v>
      </c>
      <c r="N40" s="31">
        <v>3</v>
      </c>
      <c r="O40" s="31">
        <v>4</v>
      </c>
      <c r="P40" s="150" t="s">
        <v>126</v>
      </c>
      <c r="Q40" s="61" t="s">
        <v>168</v>
      </c>
    </row>
    <row r="41" spans="2:20" ht="63" customHeight="1" x14ac:dyDescent="0.3">
      <c r="B41" s="115"/>
      <c r="C41" s="116"/>
      <c r="D41" s="116"/>
      <c r="E41" s="116"/>
      <c r="F41" s="116"/>
      <c r="G41" s="117"/>
      <c r="H41" s="119"/>
      <c r="I41" s="121"/>
      <c r="J41" s="123"/>
      <c r="K41" s="31" t="s">
        <v>29</v>
      </c>
      <c r="L41" s="31" t="s">
        <v>30</v>
      </c>
      <c r="M41" s="31" t="s">
        <v>31</v>
      </c>
      <c r="N41" s="31" t="s">
        <v>32</v>
      </c>
      <c r="O41" s="31" t="s">
        <v>33</v>
      </c>
      <c r="P41" s="151"/>
    </row>
    <row r="42" spans="2:20" ht="36" customHeight="1" x14ac:dyDescent="0.3">
      <c r="B42" s="152" t="s">
        <v>34</v>
      </c>
      <c r="C42" s="153"/>
      <c r="D42" s="153"/>
      <c r="E42" s="153"/>
      <c r="F42" s="153"/>
      <c r="G42" s="153"/>
      <c r="H42" s="32"/>
      <c r="I42" s="30">
        <f>I43+I44</f>
        <v>5</v>
      </c>
      <c r="J42" s="33">
        <f>J43+J44</f>
        <v>5</v>
      </c>
      <c r="K42" s="147" t="s">
        <v>172</v>
      </c>
      <c r="L42" s="148"/>
      <c r="M42" s="148"/>
      <c r="N42" s="148"/>
      <c r="O42" s="149"/>
      <c r="P42" s="30"/>
    </row>
    <row r="43" spans="2:20" ht="64.5" customHeight="1" x14ac:dyDescent="0.3">
      <c r="B43" s="154" t="s">
        <v>35</v>
      </c>
      <c r="C43" s="154"/>
      <c r="D43" s="154"/>
      <c r="E43" s="154"/>
      <c r="F43" s="154"/>
      <c r="G43" s="154"/>
      <c r="H43" s="34" t="s">
        <v>36</v>
      </c>
      <c r="I43" s="27">
        <v>3</v>
      </c>
      <c r="J43" s="35">
        <f>IF(P43=0,K43,(IF(P43=1,L43,(IF(P43=2,M43,(IF(P43=3,N43,(IF(P43=4,O43,N/A)))))))))</f>
        <v>3</v>
      </c>
      <c r="K43" s="62">
        <f>I43/$O$40*$K$40</f>
        <v>0</v>
      </c>
      <c r="L43" s="62">
        <f>I43/$O$40*$L$40</f>
        <v>0.75</v>
      </c>
      <c r="M43" s="63">
        <f>I43/$O$40*$M$40</f>
        <v>1.5</v>
      </c>
      <c r="N43" s="62">
        <f>I43/$O$40*$N$40</f>
        <v>2.25</v>
      </c>
      <c r="O43" s="62">
        <f>I43/$O$40*$O$40</f>
        <v>3</v>
      </c>
      <c r="P43" s="36">
        <v>4</v>
      </c>
      <c r="T43" s="3"/>
    </row>
    <row r="44" spans="2:20" ht="42" customHeight="1" x14ac:dyDescent="0.3">
      <c r="B44" s="144" t="s">
        <v>37</v>
      </c>
      <c r="C44" s="144"/>
      <c r="D44" s="144"/>
      <c r="E44" s="144"/>
      <c r="F44" s="144"/>
      <c r="G44" s="144"/>
      <c r="H44" s="11" t="s">
        <v>38</v>
      </c>
      <c r="I44" s="27">
        <v>2</v>
      </c>
      <c r="J44" s="35">
        <f>IF(P44=0,K44,(IF(P44=1,L44,(IF(P44=2,M44,(IF(P44=3,N44,(IF(P44=4,O44,N/A)))))))))</f>
        <v>2</v>
      </c>
      <c r="K44" s="62">
        <f>I44/$O$40*$K$40</f>
        <v>0</v>
      </c>
      <c r="L44" s="62">
        <f>I44/$O$40*$L$40</f>
        <v>0.5</v>
      </c>
      <c r="M44" s="63">
        <f>I44/$O$40*$M$40</f>
        <v>1</v>
      </c>
      <c r="N44" s="62">
        <f>I44/$O$40*$N$40</f>
        <v>1.5</v>
      </c>
      <c r="O44" s="62">
        <f>I44/$O$40*$O$40</f>
        <v>2</v>
      </c>
      <c r="P44" s="36">
        <v>4</v>
      </c>
    </row>
    <row r="45" spans="2:20" ht="55.5" customHeight="1" x14ac:dyDescent="0.3">
      <c r="B45" s="152" t="s">
        <v>158</v>
      </c>
      <c r="C45" s="153"/>
      <c r="D45" s="153"/>
      <c r="E45" s="153"/>
      <c r="F45" s="153"/>
      <c r="G45" s="153"/>
      <c r="H45" s="37"/>
      <c r="I45" s="30">
        <f>I46+I47+I48</f>
        <v>9</v>
      </c>
      <c r="J45" s="33">
        <f>J46+J47+J48</f>
        <v>9</v>
      </c>
      <c r="K45" s="147" t="str">
        <f>K42</f>
        <v>Weight of mark in the maximum score</v>
      </c>
      <c r="L45" s="148"/>
      <c r="M45" s="148"/>
      <c r="N45" s="148"/>
      <c r="O45" s="149"/>
      <c r="P45" s="30"/>
    </row>
    <row r="46" spans="2:20" ht="60.75" customHeight="1" x14ac:dyDescent="0.3">
      <c r="B46" s="144" t="s">
        <v>159</v>
      </c>
      <c r="C46" s="144"/>
      <c r="D46" s="144"/>
      <c r="E46" s="144"/>
      <c r="F46" s="144"/>
      <c r="G46" s="144"/>
      <c r="H46" s="11" t="s">
        <v>39</v>
      </c>
      <c r="I46" s="27">
        <v>3</v>
      </c>
      <c r="J46" s="35">
        <f>IF(P46=0,K46,(IF(P46=1,L46,(IF(P46=2,M46,(IF(P46=3,N46,(IF(P46=4,O46,N/A)))))))))</f>
        <v>3</v>
      </c>
      <c r="K46" s="62">
        <f>I46/$O$40*$K$40</f>
        <v>0</v>
      </c>
      <c r="L46" s="62">
        <f>I46/$O$40*$L$40</f>
        <v>0.75</v>
      </c>
      <c r="M46" s="63">
        <f>I46/$O$40*$M$40</f>
        <v>1.5</v>
      </c>
      <c r="N46" s="62">
        <f>I46/$O$40*$N$40</f>
        <v>2.25</v>
      </c>
      <c r="O46" s="62">
        <f>I46/$O$40*$O$40</f>
        <v>3</v>
      </c>
      <c r="P46" s="36">
        <v>4</v>
      </c>
    </row>
    <row r="47" spans="2:20" ht="54" customHeight="1" x14ac:dyDescent="0.3">
      <c r="B47" s="144" t="s">
        <v>160</v>
      </c>
      <c r="C47" s="144"/>
      <c r="D47" s="144"/>
      <c r="E47" s="144"/>
      <c r="F47" s="144"/>
      <c r="G47" s="144"/>
      <c r="H47" s="34" t="s">
        <v>40</v>
      </c>
      <c r="I47" s="27">
        <v>3</v>
      </c>
      <c r="J47" s="35">
        <f>IF(P47=0,K47,(IF(P47=1,L47,(IF(P47=2,M47,(IF(P47=3,N47,(IF(P47=4,O47,N/A)))))))))</f>
        <v>3</v>
      </c>
      <c r="K47" s="62">
        <f>I47/$O$40*$K$40</f>
        <v>0</v>
      </c>
      <c r="L47" s="62">
        <f>I47/$O$40*$L$40</f>
        <v>0.75</v>
      </c>
      <c r="M47" s="63">
        <f>I47/$O$40*$M$40</f>
        <v>1.5</v>
      </c>
      <c r="N47" s="62">
        <f>I47/$O$40*$N$40</f>
        <v>2.25</v>
      </c>
      <c r="O47" s="62">
        <f>I47/$O$40*$O$40</f>
        <v>3</v>
      </c>
      <c r="P47" s="36">
        <v>4</v>
      </c>
    </row>
    <row r="48" spans="2:20" ht="40.5" customHeight="1" x14ac:dyDescent="0.3">
      <c r="B48" s="144" t="s">
        <v>161</v>
      </c>
      <c r="C48" s="144"/>
      <c r="D48" s="144"/>
      <c r="E48" s="144"/>
      <c r="F48" s="144"/>
      <c r="G48" s="144"/>
      <c r="H48" s="11" t="s">
        <v>41</v>
      </c>
      <c r="I48" s="27">
        <v>3</v>
      </c>
      <c r="J48" s="35">
        <f>IF(P48=0,K48,(IF(P48=1,L48,(IF(P48=2,M48,(IF(P48=3,N48,(IF(P48=4,O48,N/A)))))))))</f>
        <v>3</v>
      </c>
      <c r="K48" s="62">
        <f>I48/$O$40*$K$40</f>
        <v>0</v>
      </c>
      <c r="L48" s="62">
        <f>I48/$O$40*$L$40</f>
        <v>0.75</v>
      </c>
      <c r="M48" s="63">
        <f>I48/$O$40*$M$40</f>
        <v>1.5</v>
      </c>
      <c r="N48" s="62">
        <f>I48/$O$40*$N$40</f>
        <v>2.25</v>
      </c>
      <c r="O48" s="62">
        <f>I48/$O$40*$O$40</f>
        <v>3</v>
      </c>
      <c r="P48" s="36">
        <v>4</v>
      </c>
    </row>
    <row r="49" spans="2:17" ht="46.5" customHeight="1" x14ac:dyDescent="0.3">
      <c r="B49" s="145" t="s">
        <v>42</v>
      </c>
      <c r="C49" s="146"/>
      <c r="D49" s="146"/>
      <c r="E49" s="146"/>
      <c r="F49" s="146"/>
      <c r="G49" s="146"/>
      <c r="H49" s="37"/>
      <c r="I49" s="30">
        <f>I50+I51+I52</f>
        <v>6</v>
      </c>
      <c r="J49" s="33">
        <f>J50+J51+J52</f>
        <v>6</v>
      </c>
      <c r="K49" s="147" t="str">
        <f>K42</f>
        <v>Weight of mark in the maximum score</v>
      </c>
      <c r="L49" s="148"/>
      <c r="M49" s="148"/>
      <c r="N49" s="148"/>
      <c r="O49" s="149"/>
      <c r="P49" s="30"/>
    </row>
    <row r="50" spans="2:17" ht="44.25" customHeight="1" x14ac:dyDescent="0.3">
      <c r="B50" s="144" t="s">
        <v>43</v>
      </c>
      <c r="C50" s="144"/>
      <c r="D50" s="144"/>
      <c r="E50" s="144"/>
      <c r="F50" s="144"/>
      <c r="G50" s="144"/>
      <c r="H50" s="11" t="s">
        <v>44</v>
      </c>
      <c r="I50" s="27">
        <v>2</v>
      </c>
      <c r="J50" s="35">
        <f>IF(P50=0,K50,(IF(P50=1,L50,(IF(P50=2,M50,(IF(P50=3,N50,(IF(P50=4,O50,N/A)))))))))</f>
        <v>2</v>
      </c>
      <c r="K50" s="62">
        <f>I50/$O$40*$K$40</f>
        <v>0</v>
      </c>
      <c r="L50" s="62">
        <f>I50/$O$40*$L$40</f>
        <v>0.5</v>
      </c>
      <c r="M50" s="63">
        <f>I50/$O$40*$M$40</f>
        <v>1</v>
      </c>
      <c r="N50" s="62">
        <f>I50/$O$40*$N$40</f>
        <v>1.5</v>
      </c>
      <c r="O50" s="62">
        <f>I50/$O$40*$O$40</f>
        <v>2</v>
      </c>
      <c r="P50" s="36">
        <v>4</v>
      </c>
    </row>
    <row r="51" spans="2:17" ht="37.5" customHeight="1" x14ac:dyDescent="0.3">
      <c r="B51" s="144" t="s">
        <v>45</v>
      </c>
      <c r="C51" s="144"/>
      <c r="D51" s="144"/>
      <c r="E51" s="144"/>
      <c r="F51" s="144"/>
      <c r="G51" s="144"/>
      <c r="H51" s="11" t="s">
        <v>46</v>
      </c>
      <c r="I51" s="27">
        <v>2</v>
      </c>
      <c r="J51" s="35">
        <f>IF(P51=0,K51,(IF(P51=1,L51,(IF(P51=2,M51,(IF(P51=3,N51,(IF(P51=4,O51,N/A)))))))))</f>
        <v>2</v>
      </c>
      <c r="K51" s="62">
        <f>I51/$O$40*$K$40</f>
        <v>0</v>
      </c>
      <c r="L51" s="62">
        <f>I51/$O$40*$L$40</f>
        <v>0.5</v>
      </c>
      <c r="M51" s="63">
        <f>I51/$O$40*$M$40</f>
        <v>1</v>
      </c>
      <c r="N51" s="62">
        <f>I51/$O$40*$N$40</f>
        <v>1.5</v>
      </c>
      <c r="O51" s="62">
        <f>I51/$O$40*$O$40</f>
        <v>2</v>
      </c>
      <c r="P51" s="36">
        <v>4</v>
      </c>
    </row>
    <row r="52" spans="2:17" ht="51.75" customHeight="1" x14ac:dyDescent="0.3">
      <c r="B52" s="144" t="s">
        <v>47</v>
      </c>
      <c r="C52" s="144"/>
      <c r="D52" s="144"/>
      <c r="E52" s="144"/>
      <c r="F52" s="144"/>
      <c r="G52" s="144"/>
      <c r="H52" s="11" t="s">
        <v>46</v>
      </c>
      <c r="I52" s="27">
        <v>2</v>
      </c>
      <c r="J52" s="35">
        <f>IF(P52=0,K52,(IF(P52=1,L52,(IF(P52=2,M52,(IF(P52=3,N52,(IF(P52=4,O52,N/A)))))))))</f>
        <v>2</v>
      </c>
      <c r="K52" s="62">
        <f>I52/$O$40*$K$40</f>
        <v>0</v>
      </c>
      <c r="L52" s="62">
        <f>I52/$O$40*$L$40</f>
        <v>0.5</v>
      </c>
      <c r="M52" s="63">
        <f>I52/$O$40*$M$40</f>
        <v>1</v>
      </c>
      <c r="N52" s="62">
        <f>I52/$O$40*$N$40</f>
        <v>1.5</v>
      </c>
      <c r="O52" s="62">
        <f>I52/$O$40*$O$40</f>
        <v>2</v>
      </c>
      <c r="P52" s="36">
        <v>4</v>
      </c>
    </row>
    <row r="53" spans="2:17" ht="39.75" customHeight="1" x14ac:dyDescent="0.3">
      <c r="B53" s="155" t="s">
        <v>48</v>
      </c>
      <c r="C53" s="155"/>
      <c r="D53" s="155"/>
      <c r="E53" s="155"/>
      <c r="F53" s="155"/>
      <c r="G53" s="155"/>
      <c r="H53" s="38"/>
      <c r="I53" s="38">
        <f>I49+I45+I42</f>
        <v>20</v>
      </c>
      <c r="J53" s="39">
        <f>J43+J44+J46+J47+J48+J50+J51+J52</f>
        <v>20</v>
      </c>
      <c r="K53" s="156"/>
      <c r="L53" s="157"/>
      <c r="M53" s="157"/>
      <c r="N53" s="157"/>
      <c r="O53" s="158"/>
      <c r="P53" s="38"/>
    </row>
    <row r="54" spans="2:17" ht="41.25" customHeight="1" x14ac:dyDescent="0.3">
      <c r="B54" s="159" t="s">
        <v>208</v>
      </c>
      <c r="C54" s="159"/>
      <c r="D54" s="159"/>
      <c r="E54" s="159"/>
      <c r="F54" s="159"/>
      <c r="G54" s="159"/>
      <c r="H54" s="160"/>
      <c r="I54" s="120" t="str">
        <f>I40</f>
        <v>Maximum score</v>
      </c>
      <c r="J54" s="161" t="str">
        <f>J40</f>
        <v xml:space="preserve">Mark awarded by assessor converted into points based on the simulation
</v>
      </c>
      <c r="K54" s="40">
        <v>0</v>
      </c>
      <c r="L54" s="40">
        <v>1</v>
      </c>
      <c r="M54" s="40">
        <v>2</v>
      </c>
      <c r="N54" s="40">
        <v>3</v>
      </c>
      <c r="O54" s="40">
        <v>4</v>
      </c>
      <c r="P54" s="150" t="str">
        <f>P40</f>
        <v>Mark awarded by assessor - simulation</v>
      </c>
    </row>
    <row r="55" spans="2:17" ht="88.5" customHeight="1" x14ac:dyDescent="0.3">
      <c r="B55" s="159"/>
      <c r="C55" s="159"/>
      <c r="D55" s="159"/>
      <c r="E55" s="159"/>
      <c r="F55" s="159"/>
      <c r="G55" s="159"/>
      <c r="H55" s="160"/>
      <c r="I55" s="121"/>
      <c r="J55" s="161"/>
      <c r="K55" s="41" t="s">
        <v>29</v>
      </c>
      <c r="L55" s="40" t="s">
        <v>49</v>
      </c>
      <c r="M55" s="40" t="s">
        <v>31</v>
      </c>
      <c r="N55" s="40" t="s">
        <v>32</v>
      </c>
      <c r="O55" s="40" t="s">
        <v>33</v>
      </c>
      <c r="P55" s="151"/>
    </row>
    <row r="56" spans="2:17" ht="45" customHeight="1" x14ac:dyDescent="0.3">
      <c r="B56" s="152" t="s">
        <v>162</v>
      </c>
      <c r="C56" s="153"/>
      <c r="D56" s="153"/>
      <c r="E56" s="153"/>
      <c r="F56" s="153"/>
      <c r="G56" s="153"/>
      <c r="H56" s="37"/>
      <c r="I56" s="42">
        <f>I57+I58+I59</f>
        <v>15</v>
      </c>
      <c r="J56" s="43">
        <f>J57+J58+J59</f>
        <v>15</v>
      </c>
      <c r="K56" s="147" t="str">
        <f>K42</f>
        <v>Weight of mark in the maximum score</v>
      </c>
      <c r="L56" s="148"/>
      <c r="M56" s="148"/>
      <c r="N56" s="148"/>
      <c r="O56" s="149"/>
      <c r="P56" s="42"/>
    </row>
    <row r="57" spans="2:17" ht="41.25" customHeight="1" x14ac:dyDescent="0.3">
      <c r="B57" s="144" t="s">
        <v>206</v>
      </c>
      <c r="C57" s="144"/>
      <c r="D57" s="144"/>
      <c r="E57" s="144"/>
      <c r="F57" s="144"/>
      <c r="G57" s="144"/>
      <c r="H57" s="11" t="s">
        <v>50</v>
      </c>
      <c r="I57" s="27">
        <v>5</v>
      </c>
      <c r="J57" s="35">
        <f>IF(P57=0,K57,(IF(P57=1,L57,(IF(P57=2,M57,(IF(P57=3,N57,(IF(P57=4,O57,N/A)))))))))</f>
        <v>5</v>
      </c>
      <c r="K57" s="62">
        <f>I57/$O$54*$K$54</f>
        <v>0</v>
      </c>
      <c r="L57" s="62">
        <f>I57/$O$54*$L$54</f>
        <v>1.25</v>
      </c>
      <c r="M57" s="62">
        <f>I57/$O$54*$M$54</f>
        <v>2.5</v>
      </c>
      <c r="N57" s="62">
        <f>I57/$O$54*$N$54</f>
        <v>3.75</v>
      </c>
      <c r="O57" s="62">
        <f>I57/$O$54*$O$54</f>
        <v>5</v>
      </c>
      <c r="P57" s="36">
        <v>4</v>
      </c>
      <c r="Q57" s="4"/>
    </row>
    <row r="58" spans="2:17" ht="48.75" customHeight="1" x14ac:dyDescent="0.3">
      <c r="B58" s="144" t="s">
        <v>207</v>
      </c>
      <c r="C58" s="144"/>
      <c r="D58" s="144"/>
      <c r="E58" s="144"/>
      <c r="F58" s="144"/>
      <c r="G58" s="144"/>
      <c r="H58" s="11" t="s">
        <v>50</v>
      </c>
      <c r="I58" s="27">
        <v>5</v>
      </c>
      <c r="J58" s="35">
        <f>IF(P58=0,K58,(IF(P58=1,L58,(IF(P58=2,M58,(IF(P58=3,N58,(IF(P58=4,O58,N/A)))))))))</f>
        <v>5</v>
      </c>
      <c r="K58" s="62">
        <f>I58/$O$54*$K$54</f>
        <v>0</v>
      </c>
      <c r="L58" s="62">
        <f>I58/$O$54*$L$54</f>
        <v>1.25</v>
      </c>
      <c r="M58" s="62">
        <f>I58/$O$54*$M$54</f>
        <v>2.5</v>
      </c>
      <c r="N58" s="62">
        <f>I58/$O$54*$N$54</f>
        <v>3.75</v>
      </c>
      <c r="O58" s="62">
        <f>I58/$O$54*$O$54</f>
        <v>5</v>
      </c>
      <c r="P58" s="36">
        <v>4</v>
      </c>
    </row>
    <row r="59" spans="2:17" ht="63.75" customHeight="1" x14ac:dyDescent="0.3">
      <c r="B59" s="144" t="s">
        <v>163</v>
      </c>
      <c r="C59" s="144"/>
      <c r="D59" s="144"/>
      <c r="E59" s="144"/>
      <c r="F59" s="144"/>
      <c r="G59" s="144"/>
      <c r="H59" s="11" t="s">
        <v>50</v>
      </c>
      <c r="I59" s="27">
        <v>5</v>
      </c>
      <c r="J59" s="35">
        <f>IF(P59=0,K59,(IF(P59=1,L59,(IF(P59=2,M59,(IF(P59=3,N59,(IF(P59=4,O59,N/A)))))))))</f>
        <v>5</v>
      </c>
      <c r="K59" s="62">
        <f>I59/$O$54*$K$54</f>
        <v>0</v>
      </c>
      <c r="L59" s="62">
        <f>I59/$O$54*$L$54</f>
        <v>1.25</v>
      </c>
      <c r="M59" s="62">
        <f>I59/$O$54*$M$54</f>
        <v>2.5</v>
      </c>
      <c r="N59" s="62">
        <f>I59/$O$54*$N$54</f>
        <v>3.75</v>
      </c>
      <c r="O59" s="62">
        <f>I59/$O$54*$O$54</f>
        <v>5</v>
      </c>
      <c r="P59" s="36">
        <v>4</v>
      </c>
    </row>
    <row r="60" spans="2:17" ht="43.5" customHeight="1" x14ac:dyDescent="0.3">
      <c r="B60" s="162" t="s">
        <v>212</v>
      </c>
      <c r="C60" s="162"/>
      <c r="D60" s="162"/>
      <c r="E60" s="162"/>
      <c r="F60" s="162"/>
      <c r="G60" s="162"/>
      <c r="H60" s="44"/>
      <c r="I60" s="38">
        <f>I57+I58+I59</f>
        <v>15</v>
      </c>
      <c r="J60" s="39">
        <f>J57+J58+J59</f>
        <v>15</v>
      </c>
      <c r="K60" s="163"/>
      <c r="L60" s="164"/>
      <c r="M60" s="164"/>
      <c r="N60" s="164"/>
      <c r="O60" s="165"/>
      <c r="P60" s="38"/>
    </row>
    <row r="61" spans="2:17" ht="45.75" customHeight="1" x14ac:dyDescent="0.3">
      <c r="B61" s="159" t="s">
        <v>51</v>
      </c>
      <c r="C61" s="159"/>
      <c r="D61" s="159"/>
      <c r="E61" s="159"/>
      <c r="F61" s="159"/>
      <c r="G61" s="159"/>
      <c r="H61" s="167"/>
      <c r="I61" s="120" t="str">
        <f>I54</f>
        <v>Maximum score</v>
      </c>
      <c r="J61" s="161" t="str">
        <f>J54</f>
        <v xml:space="preserve">Mark awarded by assessor converted into points based on the simulation
</v>
      </c>
      <c r="K61" s="40">
        <v>0</v>
      </c>
      <c r="L61" s="40">
        <v>1</v>
      </c>
      <c r="M61" s="40">
        <v>2</v>
      </c>
      <c r="N61" s="40">
        <v>3</v>
      </c>
      <c r="O61" s="40">
        <v>4</v>
      </c>
      <c r="P61" s="150" t="str">
        <f>P40</f>
        <v>Mark awarded by assessor - simulation</v>
      </c>
    </row>
    <row r="62" spans="2:17" ht="95.25" customHeight="1" x14ac:dyDescent="0.3">
      <c r="B62" s="166"/>
      <c r="C62" s="166"/>
      <c r="D62" s="166"/>
      <c r="E62" s="166"/>
      <c r="F62" s="166"/>
      <c r="G62" s="166"/>
      <c r="H62" s="168"/>
      <c r="I62" s="121"/>
      <c r="J62" s="161"/>
      <c r="K62" s="41" t="s">
        <v>29</v>
      </c>
      <c r="L62" s="40" t="s">
        <v>49</v>
      </c>
      <c r="M62" s="40" t="s">
        <v>31</v>
      </c>
      <c r="N62" s="40" t="s">
        <v>32</v>
      </c>
      <c r="O62" s="40" t="s">
        <v>33</v>
      </c>
      <c r="P62" s="151"/>
    </row>
    <row r="63" spans="2:17" ht="44.25" customHeight="1" x14ac:dyDescent="0.3">
      <c r="B63" s="145" t="s">
        <v>52</v>
      </c>
      <c r="C63" s="146"/>
      <c r="D63" s="146"/>
      <c r="E63" s="146"/>
      <c r="F63" s="146"/>
      <c r="G63" s="146"/>
      <c r="H63" s="45"/>
      <c r="I63" s="30">
        <f>I64+I65+I66</f>
        <v>6</v>
      </c>
      <c r="J63" s="33">
        <f>J64+J65+J66</f>
        <v>6</v>
      </c>
      <c r="K63" s="147" t="str">
        <f>K56</f>
        <v>Weight of mark in the maximum score</v>
      </c>
      <c r="L63" s="148"/>
      <c r="M63" s="148"/>
      <c r="N63" s="148"/>
      <c r="O63" s="149"/>
      <c r="P63" s="30"/>
    </row>
    <row r="64" spans="2:17" ht="54.75" customHeight="1" x14ac:dyDescent="0.3">
      <c r="B64" s="144" t="s">
        <v>53</v>
      </c>
      <c r="C64" s="144"/>
      <c r="D64" s="144"/>
      <c r="E64" s="144"/>
      <c r="F64" s="144"/>
      <c r="G64" s="144"/>
      <c r="H64" s="34" t="s">
        <v>54</v>
      </c>
      <c r="I64" s="27">
        <v>2</v>
      </c>
      <c r="J64" s="35">
        <f>IF(P64=0,K64,(IF(P64=1,L64,(IF(P64=2,M64,(IF(P64=3,N64,(IF(P64=4,O64,N/A)))))))))</f>
        <v>2</v>
      </c>
      <c r="K64" s="62">
        <f>I64/$O$61*$K$61</f>
        <v>0</v>
      </c>
      <c r="L64" s="62">
        <f>I64/$O$61*$L$61</f>
        <v>0.5</v>
      </c>
      <c r="M64" s="62">
        <f>I64/$O$61*$M$61</f>
        <v>1</v>
      </c>
      <c r="N64" s="62">
        <f>I64/$O$61*$N$61</f>
        <v>1.5</v>
      </c>
      <c r="O64" s="62">
        <f>I64/$O$61*$O$61</f>
        <v>2</v>
      </c>
      <c r="P64" s="36">
        <v>4</v>
      </c>
    </row>
    <row r="65" spans="2:16" ht="56.25" customHeight="1" x14ac:dyDescent="0.3">
      <c r="B65" s="144" t="s">
        <v>55</v>
      </c>
      <c r="C65" s="144"/>
      <c r="D65" s="144"/>
      <c r="E65" s="144"/>
      <c r="F65" s="144"/>
      <c r="G65" s="144"/>
      <c r="H65" s="46" t="s">
        <v>40</v>
      </c>
      <c r="I65" s="27">
        <v>2</v>
      </c>
      <c r="J65" s="35">
        <f>IF(P65=0,K65,(IF(P65=1,L65,(IF(P65=2,M65,(IF(P65=3,N65,(IF(P65=4,O65,N/A)))))))))</f>
        <v>2</v>
      </c>
      <c r="K65" s="62">
        <f>I65/$O$61*$K$61</f>
        <v>0</v>
      </c>
      <c r="L65" s="62">
        <f>I65/$O$61*$L$61</f>
        <v>0.5</v>
      </c>
      <c r="M65" s="62">
        <f>I65/$O$61*$M$61</f>
        <v>1</v>
      </c>
      <c r="N65" s="62">
        <f>I65/$O$61*$N$61</f>
        <v>1.5</v>
      </c>
      <c r="O65" s="62">
        <f>I65/$O$61*$O$61</f>
        <v>2</v>
      </c>
      <c r="P65" s="36">
        <v>4</v>
      </c>
    </row>
    <row r="66" spans="2:16" ht="71.25" customHeight="1" x14ac:dyDescent="0.3">
      <c r="B66" s="144" t="s">
        <v>56</v>
      </c>
      <c r="C66" s="144"/>
      <c r="D66" s="144"/>
      <c r="E66" s="144"/>
      <c r="F66" s="144"/>
      <c r="G66" s="144"/>
      <c r="H66" s="34" t="s">
        <v>57</v>
      </c>
      <c r="I66" s="27">
        <v>2</v>
      </c>
      <c r="J66" s="35">
        <f>IF(P66=0,K66,(IF(P66=1,L66,(IF(P66=2,M66,(IF(P66=3,N66,(IF(P66=4,O66,N/A)))))))))</f>
        <v>2</v>
      </c>
      <c r="K66" s="62">
        <f>I66/$O$61*$K$61</f>
        <v>0</v>
      </c>
      <c r="L66" s="62">
        <f>I66/$O$61*$L$61</f>
        <v>0.5</v>
      </c>
      <c r="M66" s="62">
        <f>I66/$O$61*$M$61</f>
        <v>1</v>
      </c>
      <c r="N66" s="62">
        <f>I66/$O$61*$N$61</f>
        <v>1.5</v>
      </c>
      <c r="O66" s="62">
        <f>I66/$O$61*$O$61</f>
        <v>2</v>
      </c>
      <c r="P66" s="36">
        <v>4</v>
      </c>
    </row>
    <row r="67" spans="2:16" ht="41.25" customHeight="1" x14ac:dyDescent="0.3">
      <c r="B67" s="169" t="s">
        <v>164</v>
      </c>
      <c r="C67" s="170"/>
      <c r="D67" s="170"/>
      <c r="E67" s="170"/>
      <c r="F67" s="170"/>
      <c r="G67" s="170"/>
      <c r="H67" s="45"/>
      <c r="I67" s="30">
        <f>I68+I69</f>
        <v>4</v>
      </c>
      <c r="J67" s="33">
        <f>J68+J69</f>
        <v>4</v>
      </c>
      <c r="K67" s="147" t="str">
        <f>K63</f>
        <v>Weight of mark in the maximum score</v>
      </c>
      <c r="L67" s="148"/>
      <c r="M67" s="148"/>
      <c r="N67" s="148"/>
      <c r="O67" s="149"/>
      <c r="P67" s="30"/>
    </row>
    <row r="68" spans="2:16" ht="183" customHeight="1" x14ac:dyDescent="0.3">
      <c r="B68" s="171" t="s">
        <v>165</v>
      </c>
      <c r="C68" s="172"/>
      <c r="D68" s="172"/>
      <c r="E68" s="172"/>
      <c r="F68" s="172"/>
      <c r="G68" s="173"/>
      <c r="H68" s="11" t="s">
        <v>58</v>
      </c>
      <c r="I68" s="27">
        <v>2</v>
      </c>
      <c r="J68" s="35">
        <f>IF(P68=0,K68,(IF(P68=1,L68,(IF(P68=2,M68,(IF(P68=3,N68,(IF(P68=4,O68,N/A)))))))))</f>
        <v>2</v>
      </c>
      <c r="K68" s="62">
        <f>I68/$O$61*$K$61</f>
        <v>0</v>
      </c>
      <c r="L68" s="62">
        <f>I68/$O$61*$L$61</f>
        <v>0.5</v>
      </c>
      <c r="M68" s="62">
        <f>I68/$O$61*$M$61</f>
        <v>1</v>
      </c>
      <c r="N68" s="62">
        <f>I68/$O$61*$N$61</f>
        <v>1.5</v>
      </c>
      <c r="O68" s="62">
        <f>I68/$O$61*$O$61</f>
        <v>2</v>
      </c>
      <c r="P68" s="36">
        <v>4</v>
      </c>
    </row>
    <row r="69" spans="2:16" ht="54" customHeight="1" x14ac:dyDescent="0.3">
      <c r="B69" s="144" t="s">
        <v>59</v>
      </c>
      <c r="C69" s="144"/>
      <c r="D69" s="144"/>
      <c r="E69" s="144"/>
      <c r="F69" s="144"/>
      <c r="G69" s="144"/>
      <c r="H69" s="11" t="s">
        <v>60</v>
      </c>
      <c r="I69" s="27">
        <v>2</v>
      </c>
      <c r="J69" s="35">
        <f>IF(P69=0,K69,(IF(P69=1,L69,(IF(P69=2,M69,(IF(P69=3,N69,(IF(P69=4,O69,N/A)))))))))</f>
        <v>2</v>
      </c>
      <c r="K69" s="62">
        <f>I69/$O$61*$K$61</f>
        <v>0</v>
      </c>
      <c r="L69" s="62">
        <f>I69/$O$61*$L$61</f>
        <v>0.5</v>
      </c>
      <c r="M69" s="62">
        <f>I69/$O$61*$M$61</f>
        <v>1</v>
      </c>
      <c r="N69" s="62">
        <f>I69/$O$61*$N$61</f>
        <v>1.5</v>
      </c>
      <c r="O69" s="62">
        <f>I69/$O$61*$O$61</f>
        <v>2</v>
      </c>
      <c r="P69" s="36">
        <v>4</v>
      </c>
    </row>
    <row r="70" spans="2:16" ht="39.75" customHeight="1" x14ac:dyDescent="0.3">
      <c r="B70" s="162" t="s">
        <v>61</v>
      </c>
      <c r="C70" s="162"/>
      <c r="D70" s="162"/>
      <c r="E70" s="162"/>
      <c r="F70" s="162"/>
      <c r="G70" s="162"/>
      <c r="H70" s="44"/>
      <c r="I70" s="38">
        <f>I64+I65+I66+I68+I69</f>
        <v>10</v>
      </c>
      <c r="J70" s="39">
        <f>J67+J63</f>
        <v>10</v>
      </c>
      <c r="K70" s="163"/>
      <c r="L70" s="164"/>
      <c r="M70" s="164"/>
      <c r="N70" s="164"/>
      <c r="O70" s="165"/>
      <c r="P70" s="38"/>
    </row>
    <row r="71" spans="2:16" ht="42.75" customHeight="1" x14ac:dyDescent="0.3">
      <c r="B71" s="159" t="s">
        <v>62</v>
      </c>
      <c r="C71" s="159"/>
      <c r="D71" s="159"/>
      <c r="E71" s="159"/>
      <c r="F71" s="159"/>
      <c r="G71" s="159"/>
      <c r="H71" s="160"/>
      <c r="I71" s="120" t="str">
        <f>I61</f>
        <v>Maximum score</v>
      </c>
      <c r="J71" s="122" t="str">
        <f>J61</f>
        <v xml:space="preserve">Mark awarded by assessor converted into points based on the simulation
</v>
      </c>
      <c r="K71" s="40">
        <v>0</v>
      </c>
      <c r="L71" s="40">
        <v>1</v>
      </c>
      <c r="M71" s="40">
        <v>2</v>
      </c>
      <c r="N71" s="40">
        <v>3</v>
      </c>
      <c r="O71" s="40">
        <v>4</v>
      </c>
      <c r="P71" s="150" t="str">
        <f>P40</f>
        <v>Mark awarded by assessor - simulation</v>
      </c>
    </row>
    <row r="72" spans="2:16" ht="70.150000000000006" customHeight="1" x14ac:dyDescent="0.3">
      <c r="B72" s="159"/>
      <c r="C72" s="159"/>
      <c r="D72" s="159"/>
      <c r="E72" s="159"/>
      <c r="F72" s="159"/>
      <c r="G72" s="159"/>
      <c r="H72" s="160"/>
      <c r="I72" s="121"/>
      <c r="J72" s="123"/>
      <c r="K72" s="41" t="s">
        <v>29</v>
      </c>
      <c r="L72" s="40" t="s">
        <v>49</v>
      </c>
      <c r="M72" s="40" t="s">
        <v>31</v>
      </c>
      <c r="N72" s="40" t="s">
        <v>32</v>
      </c>
      <c r="O72" s="40" t="s">
        <v>33</v>
      </c>
      <c r="P72" s="151"/>
    </row>
    <row r="73" spans="2:16" ht="45.75" customHeight="1" x14ac:dyDescent="0.3">
      <c r="B73" s="152" t="s">
        <v>63</v>
      </c>
      <c r="C73" s="153"/>
      <c r="D73" s="153"/>
      <c r="E73" s="153"/>
      <c r="F73" s="153"/>
      <c r="G73" s="153"/>
      <c r="H73" s="47"/>
      <c r="I73" s="30">
        <f>I74+I75+I76+I77</f>
        <v>10</v>
      </c>
      <c r="J73" s="33">
        <f>J74+J75+J76+J77</f>
        <v>10</v>
      </c>
      <c r="K73" s="147" t="str">
        <f>K67</f>
        <v>Weight of mark in the maximum score</v>
      </c>
      <c r="L73" s="148"/>
      <c r="M73" s="148"/>
      <c r="N73" s="148"/>
      <c r="O73" s="149"/>
      <c r="P73" s="30"/>
    </row>
    <row r="74" spans="2:16" ht="70.5" customHeight="1" x14ac:dyDescent="0.3">
      <c r="B74" s="144" t="s">
        <v>64</v>
      </c>
      <c r="C74" s="144"/>
      <c r="D74" s="144"/>
      <c r="E74" s="144"/>
      <c r="F74" s="144"/>
      <c r="G74" s="144"/>
      <c r="H74" s="11" t="s">
        <v>65</v>
      </c>
      <c r="I74" s="27">
        <v>3</v>
      </c>
      <c r="J74" s="35">
        <f>IF(P74=0,K74,(IF(P74=1,L74,(IF(P74=2,M74,(IF(P74=3,N74,(IF(P74=4,O74,N/A)))))))))</f>
        <v>3</v>
      </c>
      <c r="K74" s="62">
        <f>I74/$O$71*$K$71</f>
        <v>0</v>
      </c>
      <c r="L74" s="62">
        <f>I74/$O$71*$L$71</f>
        <v>0.75</v>
      </c>
      <c r="M74" s="62">
        <f>I74/$O$71*$M$71</f>
        <v>1.5</v>
      </c>
      <c r="N74" s="62">
        <f>I74/$O$71*$N$71</f>
        <v>2.25</v>
      </c>
      <c r="O74" s="62">
        <f>I74/$O$71*$O$71</f>
        <v>3</v>
      </c>
      <c r="P74" s="36">
        <v>4</v>
      </c>
    </row>
    <row r="75" spans="2:16" ht="75" customHeight="1" x14ac:dyDescent="0.3">
      <c r="B75" s="144" t="s">
        <v>66</v>
      </c>
      <c r="C75" s="144"/>
      <c r="D75" s="144"/>
      <c r="E75" s="144"/>
      <c r="F75" s="144"/>
      <c r="G75" s="144"/>
      <c r="H75" s="11" t="s">
        <v>65</v>
      </c>
      <c r="I75" s="27">
        <v>2</v>
      </c>
      <c r="J75" s="35">
        <f>IF(P75=0,K75,(IF(P75=1,L75,(IF(P75=2,M75,(IF(P75=3,N75,(IF(P75=4,O75,N/A)))))))))</f>
        <v>2</v>
      </c>
      <c r="K75" s="62">
        <f>I75/$O$71*$K$71</f>
        <v>0</v>
      </c>
      <c r="L75" s="62">
        <f>I75/$O$71*$L$71</f>
        <v>0.5</v>
      </c>
      <c r="M75" s="62">
        <f>I75/$O$71*$M$71</f>
        <v>1</v>
      </c>
      <c r="N75" s="62">
        <f>I75/$O$71*$N$71</f>
        <v>1.5</v>
      </c>
      <c r="O75" s="62">
        <f>I75/$O$71*$O$71</f>
        <v>2</v>
      </c>
      <c r="P75" s="36">
        <v>4</v>
      </c>
    </row>
    <row r="76" spans="2:16" ht="80.25" customHeight="1" x14ac:dyDescent="0.3">
      <c r="B76" s="144" t="s">
        <v>67</v>
      </c>
      <c r="C76" s="144"/>
      <c r="D76" s="144"/>
      <c r="E76" s="144"/>
      <c r="F76" s="144"/>
      <c r="G76" s="144"/>
      <c r="H76" s="11" t="s">
        <v>68</v>
      </c>
      <c r="I76" s="27">
        <v>3</v>
      </c>
      <c r="J76" s="35">
        <f>IF(P76=0,K76,(IF(P76=1,L76,(IF(P76=2,M76,(IF(P76=3,N76,(IF(P76=4,O76,N/A)))))))))</f>
        <v>3</v>
      </c>
      <c r="K76" s="62">
        <f>I76/$O$71*$K$71</f>
        <v>0</v>
      </c>
      <c r="L76" s="62">
        <f>I76/$O$71*$L$71</f>
        <v>0.75</v>
      </c>
      <c r="M76" s="62">
        <f>I76/$O$71*$M$71</f>
        <v>1.5</v>
      </c>
      <c r="N76" s="62">
        <f>I76/$O$71*$N$71</f>
        <v>2.25</v>
      </c>
      <c r="O76" s="62">
        <f>I76/$O$71*$O$71</f>
        <v>3</v>
      </c>
      <c r="P76" s="36">
        <v>4</v>
      </c>
    </row>
    <row r="77" spans="2:16" ht="43.5" customHeight="1" x14ac:dyDescent="0.3">
      <c r="B77" s="144" t="s">
        <v>69</v>
      </c>
      <c r="C77" s="144"/>
      <c r="D77" s="144"/>
      <c r="E77" s="144"/>
      <c r="F77" s="144"/>
      <c r="G77" s="144"/>
      <c r="H77" s="11" t="s">
        <v>65</v>
      </c>
      <c r="I77" s="27">
        <v>2</v>
      </c>
      <c r="J77" s="35">
        <f>IF(P77=0,K77,(IF(P77=1,L77,(IF(P77=2,M77,(IF(P77=3,N77,(IF(P77=4,O77,N/A)))))))))</f>
        <v>2</v>
      </c>
      <c r="K77" s="62">
        <f>I77/$O$71*$K$71</f>
        <v>0</v>
      </c>
      <c r="L77" s="62">
        <f>I77/$O$71*$L$71</f>
        <v>0.5</v>
      </c>
      <c r="M77" s="62">
        <f>I77/$O$71*$M$71</f>
        <v>1</v>
      </c>
      <c r="N77" s="62">
        <f>I77/$O$71*$N$71</f>
        <v>1.5</v>
      </c>
      <c r="O77" s="62">
        <f>I77/$O$71*$O$71</f>
        <v>2</v>
      </c>
      <c r="P77" s="36">
        <v>4</v>
      </c>
    </row>
    <row r="78" spans="2:16" ht="42" customHeight="1" x14ac:dyDescent="0.3">
      <c r="B78" s="162" t="s">
        <v>70</v>
      </c>
      <c r="C78" s="162"/>
      <c r="D78" s="162"/>
      <c r="E78" s="162"/>
      <c r="F78" s="162"/>
      <c r="G78" s="162"/>
      <c r="H78" s="44"/>
      <c r="I78" s="38">
        <f>I74+I75+I76+I77</f>
        <v>10</v>
      </c>
      <c r="J78" s="39">
        <f>J73</f>
        <v>10</v>
      </c>
      <c r="K78" s="163"/>
      <c r="L78" s="164"/>
      <c r="M78" s="164"/>
      <c r="N78" s="164"/>
      <c r="O78" s="165"/>
      <c r="P78" s="38"/>
    </row>
    <row r="79" spans="2:16" ht="50.25" customHeight="1" x14ac:dyDescent="0.3">
      <c r="B79" s="159" t="s">
        <v>71</v>
      </c>
      <c r="C79" s="159"/>
      <c r="D79" s="159"/>
      <c r="E79" s="159"/>
      <c r="F79" s="159"/>
      <c r="G79" s="159"/>
      <c r="H79" s="160"/>
      <c r="I79" s="120" t="str">
        <f>I61</f>
        <v>Maximum score</v>
      </c>
      <c r="J79" s="161" t="str">
        <f>J71</f>
        <v xml:space="preserve">Mark awarded by assessor converted into points based on the simulation
</v>
      </c>
      <c r="K79" s="40">
        <v>0</v>
      </c>
      <c r="L79" s="40">
        <v>1</v>
      </c>
      <c r="M79" s="40">
        <v>2</v>
      </c>
      <c r="N79" s="40">
        <v>3</v>
      </c>
      <c r="O79" s="40">
        <v>4</v>
      </c>
      <c r="P79" s="150" t="str">
        <f>P40</f>
        <v>Mark awarded by assessor - simulation</v>
      </c>
    </row>
    <row r="80" spans="2:16" ht="93.75" customHeight="1" x14ac:dyDescent="0.3">
      <c r="B80" s="159"/>
      <c r="C80" s="159"/>
      <c r="D80" s="159"/>
      <c r="E80" s="159"/>
      <c r="F80" s="159"/>
      <c r="G80" s="159"/>
      <c r="H80" s="160"/>
      <c r="I80" s="121"/>
      <c r="J80" s="161"/>
      <c r="K80" s="41" t="s">
        <v>29</v>
      </c>
      <c r="L80" s="40" t="s">
        <v>49</v>
      </c>
      <c r="M80" s="40" t="s">
        <v>31</v>
      </c>
      <c r="N80" s="40" t="s">
        <v>32</v>
      </c>
      <c r="O80" s="40" t="s">
        <v>33</v>
      </c>
      <c r="P80" s="151"/>
    </row>
    <row r="81" spans="2:16" ht="51" customHeight="1" x14ac:dyDescent="0.3">
      <c r="B81" s="174"/>
      <c r="C81" s="175"/>
      <c r="D81" s="175"/>
      <c r="E81" s="175"/>
      <c r="F81" s="175"/>
      <c r="G81" s="175"/>
      <c r="H81" s="176"/>
      <c r="I81" s="48">
        <f>I82+I83+I84+I85</f>
        <v>5</v>
      </c>
      <c r="J81" s="43">
        <f>J82+J83+J84+J85</f>
        <v>5</v>
      </c>
      <c r="K81" s="147" t="str">
        <f>K73</f>
        <v>Weight of mark in the maximum score</v>
      </c>
      <c r="L81" s="148"/>
      <c r="M81" s="148"/>
      <c r="N81" s="148"/>
      <c r="O81" s="149"/>
      <c r="P81" s="48"/>
    </row>
    <row r="82" spans="2:16" ht="68.25" customHeight="1" x14ac:dyDescent="0.3">
      <c r="B82" s="144" t="s">
        <v>124</v>
      </c>
      <c r="C82" s="144"/>
      <c r="D82" s="144"/>
      <c r="E82" s="144"/>
      <c r="F82" s="144"/>
      <c r="G82" s="144"/>
      <c r="H82" s="11" t="s">
        <v>72</v>
      </c>
      <c r="I82" s="27">
        <v>1</v>
      </c>
      <c r="J82" s="35">
        <f>IF(P82=0,K82,(IF(P82=1,L82,(IF(P82=2,M82,(IF(P82=3,N82,(IF(P82=4,O82,N/A)))))))))</f>
        <v>1</v>
      </c>
      <c r="K82" s="62">
        <f>I82/$O$79*$K$79</f>
        <v>0</v>
      </c>
      <c r="L82" s="62">
        <f>I82/$O$79*$L$79</f>
        <v>0.25</v>
      </c>
      <c r="M82" s="62">
        <f>I82/$O$79*$M$79</f>
        <v>0.5</v>
      </c>
      <c r="N82" s="62">
        <f>I82/$O$79*$N$79</f>
        <v>0.75</v>
      </c>
      <c r="O82" s="62">
        <f>I82/$O$79*$O$79</f>
        <v>1</v>
      </c>
      <c r="P82" s="36">
        <v>4</v>
      </c>
    </row>
    <row r="83" spans="2:16" ht="58.5" customHeight="1" x14ac:dyDescent="0.3">
      <c r="B83" s="144" t="s">
        <v>73</v>
      </c>
      <c r="C83" s="144"/>
      <c r="D83" s="144"/>
      <c r="E83" s="144"/>
      <c r="F83" s="144"/>
      <c r="G83" s="144"/>
      <c r="H83" s="11" t="s">
        <v>72</v>
      </c>
      <c r="I83" s="27">
        <v>1</v>
      </c>
      <c r="J83" s="35">
        <f>IF(P83=0,K83,(IF(P83=1,L83,(IF(P83=2,M83,(IF(P83=3,N83,(IF(P83=4,O83,N/A)))))))))</f>
        <v>1</v>
      </c>
      <c r="K83" s="62">
        <f>I83/$O$79*$K$79</f>
        <v>0</v>
      </c>
      <c r="L83" s="62">
        <f>I83/$O$79*$L$79</f>
        <v>0.25</v>
      </c>
      <c r="M83" s="62">
        <f>I83/$O$79*$M$79</f>
        <v>0.5</v>
      </c>
      <c r="N83" s="62">
        <f>I83/$O$79*$N$79</f>
        <v>0.75</v>
      </c>
      <c r="O83" s="62">
        <f>I83/$O$79*$O$79</f>
        <v>1</v>
      </c>
      <c r="P83" s="36">
        <v>4</v>
      </c>
    </row>
    <row r="84" spans="2:16" ht="60.75" customHeight="1" x14ac:dyDescent="0.3">
      <c r="B84" s="144" t="s">
        <v>74</v>
      </c>
      <c r="C84" s="144"/>
      <c r="D84" s="144"/>
      <c r="E84" s="144"/>
      <c r="F84" s="144"/>
      <c r="G84" s="144"/>
      <c r="H84" s="11" t="s">
        <v>72</v>
      </c>
      <c r="I84" s="27">
        <v>1</v>
      </c>
      <c r="J84" s="35">
        <f>IF(P84=0,K84,(IF(P84=1,L84,(IF(P84=2,M84,(IF(P84=3,N84,(IF(P84=4,O84,N/A)))))))))</f>
        <v>1</v>
      </c>
      <c r="K84" s="62">
        <f>I84/$O$79*$K$79</f>
        <v>0</v>
      </c>
      <c r="L84" s="62">
        <f>I84/$O$79*$L$79</f>
        <v>0.25</v>
      </c>
      <c r="M84" s="62">
        <f>I84/$O$79*$M$79</f>
        <v>0.5</v>
      </c>
      <c r="N84" s="62">
        <f>I84/$O$79*$N$79</f>
        <v>0.75</v>
      </c>
      <c r="O84" s="62">
        <f>I84/$O$79*$O$79</f>
        <v>1</v>
      </c>
      <c r="P84" s="36">
        <v>4</v>
      </c>
    </row>
    <row r="85" spans="2:16" ht="67.5" customHeight="1" x14ac:dyDescent="0.3">
      <c r="B85" s="144" t="s">
        <v>75</v>
      </c>
      <c r="C85" s="144"/>
      <c r="D85" s="144"/>
      <c r="E85" s="144"/>
      <c r="F85" s="144"/>
      <c r="G85" s="144"/>
      <c r="H85" s="34" t="s">
        <v>76</v>
      </c>
      <c r="I85" s="27">
        <v>2</v>
      </c>
      <c r="J85" s="35">
        <f>IF(P85=0,K85,(IF(P85=1,L85,(IF(P85=2,M85,(IF(P85=3,N85,(IF(P85=4,O85,N/A)))))))))</f>
        <v>2</v>
      </c>
      <c r="K85" s="62">
        <f>I85/$O$79*$K$79</f>
        <v>0</v>
      </c>
      <c r="L85" s="62">
        <f>I85/$O$79*$L$79</f>
        <v>0.5</v>
      </c>
      <c r="M85" s="62">
        <f>I85/$O$79*$M$79</f>
        <v>1</v>
      </c>
      <c r="N85" s="62">
        <f>I85/$O$79*$N$79</f>
        <v>1.5</v>
      </c>
      <c r="O85" s="62">
        <f>I85/$O$79*$O$79</f>
        <v>2</v>
      </c>
      <c r="P85" s="36">
        <v>4</v>
      </c>
    </row>
    <row r="86" spans="2:16" ht="45.75" customHeight="1" x14ac:dyDescent="0.3">
      <c r="B86" s="162" t="s">
        <v>77</v>
      </c>
      <c r="C86" s="162"/>
      <c r="D86" s="162"/>
      <c r="E86" s="162"/>
      <c r="F86" s="162"/>
      <c r="G86" s="162"/>
      <c r="H86" s="49"/>
      <c r="I86" s="38">
        <f>I82+I83+I84+I85</f>
        <v>5</v>
      </c>
      <c r="J86" s="39">
        <f>J82+J83+J84+J85</f>
        <v>5</v>
      </c>
      <c r="K86" s="163"/>
      <c r="L86" s="164"/>
      <c r="M86" s="164"/>
      <c r="N86" s="164"/>
      <c r="O86" s="165"/>
      <c r="P86" s="38"/>
    </row>
    <row r="87" spans="2:16" ht="70.5" customHeight="1" x14ac:dyDescent="0.3">
      <c r="B87" s="177" t="s">
        <v>210</v>
      </c>
      <c r="C87" s="177"/>
      <c r="D87" s="177"/>
      <c r="E87" s="177"/>
      <c r="F87" s="177"/>
      <c r="G87" s="177"/>
      <c r="H87" s="177"/>
      <c r="I87" s="50">
        <f>60</f>
        <v>60</v>
      </c>
      <c r="J87" s="51">
        <f>J53+J60+J70+J78+J86</f>
        <v>60</v>
      </c>
      <c r="K87" s="52"/>
      <c r="L87" s="52"/>
      <c r="M87" s="52"/>
      <c r="N87" s="52"/>
      <c r="O87" s="53"/>
      <c r="P87" s="54"/>
    </row>
    <row r="88" spans="2:16" ht="72" customHeight="1" x14ac:dyDescent="0.3">
      <c r="B88" s="111" t="s">
        <v>78</v>
      </c>
      <c r="C88" s="111"/>
      <c r="D88" s="111"/>
      <c r="E88" s="111"/>
      <c r="F88" s="111"/>
      <c r="G88" s="111"/>
      <c r="H88" s="111"/>
      <c r="I88" s="111"/>
      <c r="J88" s="111"/>
      <c r="K88" s="111"/>
      <c r="L88" s="111"/>
      <c r="M88" s="111"/>
      <c r="N88" s="111"/>
      <c r="O88" s="111"/>
      <c r="P88" s="38"/>
    </row>
    <row r="89" spans="2:16" ht="58.5" customHeight="1" x14ac:dyDescent="0.3">
      <c r="B89" s="159" t="s">
        <v>79</v>
      </c>
      <c r="C89" s="159"/>
      <c r="D89" s="159"/>
      <c r="E89" s="159"/>
      <c r="F89" s="159"/>
      <c r="G89" s="159"/>
      <c r="H89" s="160"/>
      <c r="I89" s="120" t="str">
        <f>I79</f>
        <v>Maximum score</v>
      </c>
      <c r="J89" s="161" t="str">
        <f>J79</f>
        <v xml:space="preserve">Mark awarded by assessor converted into points based on the simulation
</v>
      </c>
      <c r="K89" s="40">
        <v>0</v>
      </c>
      <c r="L89" s="40">
        <v>1</v>
      </c>
      <c r="M89" s="40">
        <v>2</v>
      </c>
      <c r="N89" s="40">
        <v>3</v>
      </c>
      <c r="O89" s="40">
        <v>4</v>
      </c>
      <c r="P89" s="150" t="str">
        <f>P40</f>
        <v>Mark awarded by assessor - simulation</v>
      </c>
    </row>
    <row r="90" spans="2:16" ht="83.25" customHeight="1" x14ac:dyDescent="0.3">
      <c r="B90" s="159"/>
      <c r="C90" s="159"/>
      <c r="D90" s="159"/>
      <c r="E90" s="159"/>
      <c r="F90" s="159"/>
      <c r="G90" s="159"/>
      <c r="H90" s="160"/>
      <c r="I90" s="121"/>
      <c r="J90" s="161"/>
      <c r="K90" s="41" t="s">
        <v>29</v>
      </c>
      <c r="L90" s="40" t="s">
        <v>49</v>
      </c>
      <c r="M90" s="40" t="s">
        <v>31</v>
      </c>
      <c r="N90" s="40" t="s">
        <v>32</v>
      </c>
      <c r="O90" s="40" t="s">
        <v>33</v>
      </c>
      <c r="P90" s="151"/>
    </row>
    <row r="91" spans="2:16" ht="51" customHeight="1" x14ac:dyDescent="0.3">
      <c r="B91" s="169" t="s">
        <v>80</v>
      </c>
      <c r="C91" s="170"/>
      <c r="D91" s="170"/>
      <c r="E91" s="170"/>
      <c r="F91" s="170"/>
      <c r="G91" s="170"/>
      <c r="H91" s="45"/>
      <c r="I91" s="30">
        <f>I92+I93+I94+I95+I96</f>
        <v>15</v>
      </c>
      <c r="J91" s="33">
        <f>J92+J93+J94+J95+J96</f>
        <v>15</v>
      </c>
      <c r="K91" s="147" t="str">
        <f>K81</f>
        <v>Weight of mark in the maximum score</v>
      </c>
      <c r="L91" s="148"/>
      <c r="M91" s="148"/>
      <c r="N91" s="148"/>
      <c r="O91" s="149"/>
      <c r="P91" s="38"/>
    </row>
    <row r="92" spans="2:16" ht="52.5" customHeight="1" x14ac:dyDescent="0.3">
      <c r="B92" s="144" t="s">
        <v>81</v>
      </c>
      <c r="C92" s="144"/>
      <c r="D92" s="144"/>
      <c r="E92" s="144"/>
      <c r="F92" s="144"/>
      <c r="G92" s="144"/>
      <c r="H92" s="11" t="s">
        <v>82</v>
      </c>
      <c r="I92" s="27">
        <v>3</v>
      </c>
      <c r="J92" s="35">
        <f>IF(P92=0,K92,(IF(P92=1,L92,(IF(P92=2,M92,(IF(P92=3,N92,(IF(P92=4,O92,N/A)))))))))</f>
        <v>3</v>
      </c>
      <c r="K92" s="62">
        <f>I92/$O$89*$K$89</f>
        <v>0</v>
      </c>
      <c r="L92" s="62">
        <f>I92/$O$89*$L$89</f>
        <v>0.75</v>
      </c>
      <c r="M92" s="62">
        <f>I92/$O$89*$M$89</f>
        <v>1.5</v>
      </c>
      <c r="N92" s="62">
        <f>I92/$O$89*$N$89</f>
        <v>2.25</v>
      </c>
      <c r="O92" s="62">
        <f>I92/$O$89*$O$89</f>
        <v>3</v>
      </c>
      <c r="P92" s="36">
        <v>4</v>
      </c>
    </row>
    <row r="93" spans="2:16" ht="63.75" customHeight="1" x14ac:dyDescent="0.3">
      <c r="B93" s="144" t="s">
        <v>83</v>
      </c>
      <c r="C93" s="144"/>
      <c r="D93" s="144"/>
      <c r="E93" s="144"/>
      <c r="F93" s="144"/>
      <c r="G93" s="144"/>
      <c r="H93" s="34" t="s">
        <v>84</v>
      </c>
      <c r="I93" s="27">
        <v>3</v>
      </c>
      <c r="J93" s="35">
        <f>IF(P93=0,K93,(IF(P93=1,L93,(IF(P93=2,M93,(IF(P93=3,N93,(IF(P93=4,O93,N/A)))))))))</f>
        <v>3</v>
      </c>
      <c r="K93" s="62">
        <f>I93/$O$89*$K$89</f>
        <v>0</v>
      </c>
      <c r="L93" s="62">
        <f>I93/$O$89*$L$89</f>
        <v>0.75</v>
      </c>
      <c r="M93" s="62">
        <f>I93/$O$89*$M$89</f>
        <v>1.5</v>
      </c>
      <c r="N93" s="62">
        <f>I93/$O$89*$N$89</f>
        <v>2.25</v>
      </c>
      <c r="O93" s="62">
        <f>I93/$O$89*$O$89</f>
        <v>3</v>
      </c>
      <c r="P93" s="36">
        <v>4</v>
      </c>
    </row>
    <row r="94" spans="2:16" ht="35.25" customHeight="1" x14ac:dyDescent="0.3">
      <c r="B94" s="144" t="s">
        <v>85</v>
      </c>
      <c r="C94" s="144"/>
      <c r="D94" s="144"/>
      <c r="E94" s="144"/>
      <c r="F94" s="144"/>
      <c r="G94" s="144"/>
      <c r="H94" s="46" t="s">
        <v>86</v>
      </c>
      <c r="I94" s="27">
        <v>3</v>
      </c>
      <c r="J94" s="35">
        <f>IF(P94=0,K94,(IF(P94=1,L94,(IF(P94=2,M94,(IF(P94=3,N94,(IF(P94=4,O94,N/A)))))))))</f>
        <v>3</v>
      </c>
      <c r="K94" s="62">
        <f>I94/$O$89*$K$89</f>
        <v>0</v>
      </c>
      <c r="L94" s="62">
        <f>I94/$O$89*$L$89</f>
        <v>0.75</v>
      </c>
      <c r="M94" s="62">
        <f>I94/$O$89*$M$89</f>
        <v>1.5</v>
      </c>
      <c r="N94" s="62">
        <f>I94/$O$89*$N$89</f>
        <v>2.25</v>
      </c>
      <c r="O94" s="62">
        <f>I94/$O$89*$O$89</f>
        <v>3</v>
      </c>
      <c r="P94" s="36">
        <v>4</v>
      </c>
    </row>
    <row r="95" spans="2:16" ht="45" customHeight="1" x14ac:dyDescent="0.3">
      <c r="B95" s="178" t="s">
        <v>87</v>
      </c>
      <c r="C95" s="178"/>
      <c r="D95" s="178"/>
      <c r="E95" s="178"/>
      <c r="F95" s="178"/>
      <c r="G95" s="178"/>
      <c r="H95" s="46" t="s">
        <v>86</v>
      </c>
      <c r="I95" s="27">
        <v>3</v>
      </c>
      <c r="J95" s="35">
        <f>IF(P95=0,K95,(IF(P95=1,L95,(IF(P95=2,M95,(IF(P95=3,N95,(IF(P95=4,O95,N/A)))))))))</f>
        <v>3</v>
      </c>
      <c r="K95" s="62">
        <f>I95/$O$89*$K$89</f>
        <v>0</v>
      </c>
      <c r="L95" s="62">
        <f>I95/$O$89*$L$89</f>
        <v>0.75</v>
      </c>
      <c r="M95" s="62">
        <f>I95/$O$89*$M$89</f>
        <v>1.5</v>
      </c>
      <c r="N95" s="62">
        <f>I95/$O$89*$N$89</f>
        <v>2.25</v>
      </c>
      <c r="O95" s="62">
        <f>I95/$O$89*$O$89</f>
        <v>3</v>
      </c>
      <c r="P95" s="36">
        <v>4</v>
      </c>
    </row>
    <row r="96" spans="2:16" ht="56.25" customHeight="1" x14ac:dyDescent="0.3">
      <c r="B96" s="178" t="s">
        <v>170</v>
      </c>
      <c r="C96" s="178"/>
      <c r="D96" s="178"/>
      <c r="E96" s="178"/>
      <c r="F96" s="178"/>
      <c r="G96" s="178"/>
      <c r="H96" s="34" t="s">
        <v>88</v>
      </c>
      <c r="I96" s="27">
        <v>3</v>
      </c>
      <c r="J96" s="35">
        <f>IF(P96=0,K96,(IF(P96=1,L96,(IF(P96=2,M96,(IF(P96=3,N96,(IF(P96=4,O96,N/A)))))))))</f>
        <v>3</v>
      </c>
      <c r="K96" s="62">
        <f>I96/$O$89*$K$89</f>
        <v>0</v>
      </c>
      <c r="L96" s="62">
        <f>I96/$O$89*$L$89</f>
        <v>0.75</v>
      </c>
      <c r="M96" s="62">
        <f>I96/$O$89*$M$89</f>
        <v>1.5</v>
      </c>
      <c r="N96" s="62">
        <f>I96/$O$89*$N$89</f>
        <v>2.25</v>
      </c>
      <c r="O96" s="62">
        <f>I96/$O$89*$O$89</f>
        <v>3</v>
      </c>
      <c r="P96" s="36">
        <v>4</v>
      </c>
    </row>
    <row r="97" spans="2:16" ht="36.75" customHeight="1" x14ac:dyDescent="0.3">
      <c r="B97" s="162" t="s">
        <v>89</v>
      </c>
      <c r="C97" s="162"/>
      <c r="D97" s="162"/>
      <c r="E97" s="162"/>
      <c r="F97" s="162"/>
      <c r="G97" s="162"/>
      <c r="H97" s="44"/>
      <c r="I97" s="38">
        <f>I92+I93+I94+I95+I96</f>
        <v>15</v>
      </c>
      <c r="J97" s="39">
        <f>J92+J93+J94+J95+J96</f>
        <v>15</v>
      </c>
      <c r="K97" s="163"/>
      <c r="L97" s="164"/>
      <c r="M97" s="164"/>
      <c r="N97" s="164"/>
      <c r="O97" s="165"/>
      <c r="P97" s="38"/>
    </row>
    <row r="98" spans="2:16" ht="37.5" customHeight="1" x14ac:dyDescent="0.3">
      <c r="B98" s="179" t="s">
        <v>90</v>
      </c>
      <c r="C98" s="179"/>
      <c r="D98" s="179"/>
      <c r="E98" s="179"/>
      <c r="F98" s="179"/>
      <c r="G98" s="179"/>
      <c r="H98" s="160"/>
      <c r="I98" s="120" t="str">
        <f>I89</f>
        <v>Maximum score</v>
      </c>
      <c r="J98" s="161" t="str">
        <f>J89</f>
        <v xml:space="preserve">Mark awarded by assessor converted into points based on the simulation
</v>
      </c>
      <c r="K98" s="40">
        <v>0</v>
      </c>
      <c r="L98" s="40">
        <v>1</v>
      </c>
      <c r="M98" s="40">
        <v>2</v>
      </c>
      <c r="N98" s="40">
        <v>3</v>
      </c>
      <c r="O98" s="40">
        <v>4</v>
      </c>
      <c r="P98" s="150" t="str">
        <f>P40</f>
        <v>Mark awarded by assessor - simulation</v>
      </c>
    </row>
    <row r="99" spans="2:16" ht="107.25" customHeight="1" x14ac:dyDescent="0.3">
      <c r="B99" s="179"/>
      <c r="C99" s="179"/>
      <c r="D99" s="179"/>
      <c r="E99" s="179"/>
      <c r="F99" s="179"/>
      <c r="G99" s="179"/>
      <c r="H99" s="160"/>
      <c r="I99" s="121"/>
      <c r="J99" s="161"/>
      <c r="K99" s="41" t="s">
        <v>29</v>
      </c>
      <c r="L99" s="40" t="s">
        <v>49</v>
      </c>
      <c r="M99" s="40" t="s">
        <v>31</v>
      </c>
      <c r="N99" s="40" t="s">
        <v>32</v>
      </c>
      <c r="O99" s="40" t="s">
        <v>33</v>
      </c>
      <c r="P99" s="151"/>
    </row>
    <row r="100" spans="2:16" ht="39.75" customHeight="1" x14ac:dyDescent="0.3">
      <c r="B100" s="169" t="s">
        <v>91</v>
      </c>
      <c r="C100" s="170"/>
      <c r="D100" s="170"/>
      <c r="E100" s="170"/>
      <c r="F100" s="170"/>
      <c r="G100" s="170"/>
      <c r="H100" s="45"/>
      <c r="I100" s="30">
        <v>4</v>
      </c>
      <c r="J100" s="33">
        <f>J101+J102</f>
        <v>4</v>
      </c>
      <c r="K100" s="147" t="str">
        <f>K91</f>
        <v>Weight of mark in the maximum score</v>
      </c>
      <c r="L100" s="148"/>
      <c r="M100" s="148"/>
      <c r="N100" s="148"/>
      <c r="O100" s="149"/>
      <c r="P100" s="30"/>
    </row>
    <row r="101" spans="2:16" ht="58.5" customHeight="1" x14ac:dyDescent="0.3">
      <c r="B101" s="144" t="s">
        <v>92</v>
      </c>
      <c r="C101" s="144"/>
      <c r="D101" s="144"/>
      <c r="E101" s="144"/>
      <c r="F101" s="144"/>
      <c r="G101" s="144"/>
      <c r="H101" s="17" t="s">
        <v>93</v>
      </c>
      <c r="I101" s="27">
        <v>2</v>
      </c>
      <c r="J101" s="35">
        <f>IF(P101=0,K101,(IF(P101=1,L101,(IF(P101=2,M101,(IF(P101=3,N101,(IF(P101=4,O101,N/A)))))))))</f>
        <v>2</v>
      </c>
      <c r="K101" s="62">
        <f>I101/$O$98*$K$98</f>
        <v>0</v>
      </c>
      <c r="L101" s="62">
        <f>I101/$O$98*$L$98</f>
        <v>0.5</v>
      </c>
      <c r="M101" s="62">
        <f>I101/$O$98*$M$98</f>
        <v>1</v>
      </c>
      <c r="N101" s="62">
        <f>I101/$O$98*$N$98</f>
        <v>1.5</v>
      </c>
      <c r="O101" s="62">
        <f>I101/$O$98*$O$98</f>
        <v>2</v>
      </c>
      <c r="P101" s="36">
        <v>4</v>
      </c>
    </row>
    <row r="102" spans="2:16" ht="59.25" customHeight="1" x14ac:dyDescent="0.3">
      <c r="B102" s="144" t="s">
        <v>94</v>
      </c>
      <c r="C102" s="144"/>
      <c r="D102" s="144"/>
      <c r="E102" s="144"/>
      <c r="F102" s="144"/>
      <c r="G102" s="144"/>
      <c r="H102" s="17" t="s">
        <v>95</v>
      </c>
      <c r="I102" s="27">
        <v>2</v>
      </c>
      <c r="J102" s="35">
        <f>IF(P102=0,K102,(IF(P102=1,L102,(IF(P102=2,M102,(IF(P102=3,N102,(IF(P102=4,O102,N/A)))))))))</f>
        <v>2</v>
      </c>
      <c r="K102" s="62">
        <f>I102/$O$98*$K$98</f>
        <v>0</v>
      </c>
      <c r="L102" s="62">
        <f>I102/$O$98*$L$98</f>
        <v>0.5</v>
      </c>
      <c r="M102" s="62">
        <f>I102/$O$98*$M$98</f>
        <v>1</v>
      </c>
      <c r="N102" s="62">
        <f>I102/$O$98*$N$98</f>
        <v>1.5</v>
      </c>
      <c r="O102" s="62">
        <f>I102/$O$98*$O$98</f>
        <v>2</v>
      </c>
      <c r="P102" s="36">
        <v>4</v>
      </c>
    </row>
    <row r="103" spans="2:16" ht="27.75" customHeight="1" x14ac:dyDescent="0.3">
      <c r="B103" s="181" t="s">
        <v>96</v>
      </c>
      <c r="C103" s="181"/>
      <c r="D103" s="181"/>
      <c r="E103" s="181"/>
      <c r="F103" s="181"/>
      <c r="G103" s="181"/>
      <c r="H103" s="44"/>
      <c r="I103" s="38">
        <f>I101+I102</f>
        <v>4</v>
      </c>
      <c r="J103" s="39">
        <f>J101+J102</f>
        <v>4</v>
      </c>
      <c r="K103" s="163"/>
      <c r="L103" s="164"/>
      <c r="M103" s="164"/>
      <c r="N103" s="164"/>
      <c r="O103" s="165"/>
      <c r="P103" s="49"/>
    </row>
    <row r="104" spans="2:16" ht="41.25" customHeight="1" x14ac:dyDescent="0.3">
      <c r="B104" s="159" t="s">
        <v>97</v>
      </c>
      <c r="C104" s="159"/>
      <c r="D104" s="159"/>
      <c r="E104" s="159"/>
      <c r="F104" s="159"/>
      <c r="G104" s="159"/>
      <c r="H104" s="160"/>
      <c r="I104" s="120" t="str">
        <f>I98</f>
        <v>Maximum score</v>
      </c>
      <c r="J104" s="161" t="str">
        <f>J98</f>
        <v xml:space="preserve">Mark awarded by assessor converted into points based on the simulation
</v>
      </c>
      <c r="K104" s="40">
        <v>0</v>
      </c>
      <c r="L104" s="40">
        <v>1</v>
      </c>
      <c r="M104" s="40">
        <v>2</v>
      </c>
      <c r="N104" s="40">
        <v>3</v>
      </c>
      <c r="O104" s="40">
        <v>4</v>
      </c>
      <c r="P104" s="150" t="str">
        <f>P40</f>
        <v>Mark awarded by assessor - simulation</v>
      </c>
    </row>
    <row r="105" spans="2:16" ht="69.599999999999994" customHeight="1" x14ac:dyDescent="0.3">
      <c r="B105" s="159"/>
      <c r="C105" s="159"/>
      <c r="D105" s="159"/>
      <c r="E105" s="159"/>
      <c r="F105" s="159"/>
      <c r="G105" s="159"/>
      <c r="H105" s="160"/>
      <c r="I105" s="121"/>
      <c r="J105" s="161"/>
      <c r="K105" s="41" t="s">
        <v>29</v>
      </c>
      <c r="L105" s="40" t="s">
        <v>49</v>
      </c>
      <c r="M105" s="40" t="s">
        <v>31</v>
      </c>
      <c r="N105" s="40" t="s">
        <v>32</v>
      </c>
      <c r="O105" s="40" t="s">
        <v>33</v>
      </c>
      <c r="P105" s="151"/>
    </row>
    <row r="106" spans="2:16" ht="187.5" customHeight="1" x14ac:dyDescent="0.3">
      <c r="B106" s="180" t="s">
        <v>166</v>
      </c>
      <c r="C106" s="180"/>
      <c r="D106" s="180"/>
      <c r="E106" s="180"/>
      <c r="F106" s="180"/>
      <c r="G106" s="180"/>
      <c r="H106" s="45"/>
      <c r="I106" s="30">
        <f>I107+I108+I109+I110+I111+I112+I113</f>
        <v>21</v>
      </c>
      <c r="J106" s="55">
        <f>J107+J108+J109+J110+J111+J112+J113</f>
        <v>21</v>
      </c>
      <c r="K106" s="147" t="str">
        <f>K100</f>
        <v>Weight of mark in the maximum score</v>
      </c>
      <c r="L106" s="148"/>
      <c r="M106" s="148"/>
      <c r="N106" s="148"/>
      <c r="O106" s="149"/>
      <c r="P106" s="30"/>
    </row>
    <row r="107" spans="2:16" ht="64.5" customHeight="1" x14ac:dyDescent="0.3">
      <c r="B107" s="144" t="s">
        <v>167</v>
      </c>
      <c r="C107" s="144"/>
      <c r="D107" s="144"/>
      <c r="E107" s="144"/>
      <c r="F107" s="144"/>
      <c r="G107" s="144"/>
      <c r="H107" s="34" t="s">
        <v>128</v>
      </c>
      <c r="I107" s="27">
        <v>4</v>
      </c>
      <c r="J107" s="35">
        <f>IF(P107=0,K107,(IF(P107=1,L107,(IF(P107=2,M107,(IF(P107=3,N107,(IF(P107=4,O107,N/A)))))))))</f>
        <v>4</v>
      </c>
      <c r="K107" s="62">
        <f t="shared" ref="K107:K113" si="0">I107/$O$104*$K$104</f>
        <v>0</v>
      </c>
      <c r="L107" s="62">
        <f t="shared" ref="L107:L113" si="1">I107/$O$104*$L$104</f>
        <v>1</v>
      </c>
      <c r="M107" s="62">
        <f t="shared" ref="M107:M113" si="2">I107/$O$104*$M$104</f>
        <v>2</v>
      </c>
      <c r="N107" s="62">
        <f t="shared" ref="N107:N113" si="3">I107/$O$104*$N$104</f>
        <v>3</v>
      </c>
      <c r="O107" s="62">
        <f t="shared" ref="O107:O113" si="4">I107/$O$104*$O$104</f>
        <v>4</v>
      </c>
      <c r="P107" s="36">
        <v>4</v>
      </c>
    </row>
    <row r="108" spans="2:16" ht="30.75" customHeight="1" x14ac:dyDescent="0.3">
      <c r="B108" s="171" t="s">
        <v>134</v>
      </c>
      <c r="C108" s="172"/>
      <c r="D108" s="172"/>
      <c r="E108" s="172"/>
      <c r="F108" s="172"/>
      <c r="G108" s="173"/>
      <c r="H108" s="34" t="s">
        <v>127</v>
      </c>
      <c r="I108" s="27">
        <v>3</v>
      </c>
      <c r="J108" s="35">
        <f>IF(P108=0,K108,(IF(P108=1,L108,(IF(P108=2,M108,(IF(P108=3,N108,(IF(P108=4,O108,N/A)))))))))</f>
        <v>3</v>
      </c>
      <c r="K108" s="62">
        <f t="shared" si="0"/>
        <v>0</v>
      </c>
      <c r="L108" s="62">
        <f t="shared" si="1"/>
        <v>0.75</v>
      </c>
      <c r="M108" s="62">
        <f t="shared" si="2"/>
        <v>1.5</v>
      </c>
      <c r="N108" s="62">
        <f t="shared" si="3"/>
        <v>2.25</v>
      </c>
      <c r="O108" s="62">
        <f t="shared" si="4"/>
        <v>3</v>
      </c>
      <c r="P108" s="36">
        <v>4</v>
      </c>
    </row>
    <row r="109" spans="2:16" ht="38.25" customHeight="1" x14ac:dyDescent="0.3">
      <c r="B109" s="196" t="s">
        <v>135</v>
      </c>
      <c r="C109" s="197"/>
      <c r="D109" s="197"/>
      <c r="E109" s="197"/>
      <c r="F109" s="197"/>
      <c r="G109" s="198"/>
      <c r="H109" s="34" t="s">
        <v>129</v>
      </c>
      <c r="I109" s="27">
        <v>3</v>
      </c>
      <c r="J109" s="35">
        <f>IF(P109=0,K109,(IF(P109=1,L109,(IF(P109=2,M109,(IF(P109=3,N109,(IF(P109=4,O109,N/A)))))))))</f>
        <v>3</v>
      </c>
      <c r="K109" s="62">
        <f t="shared" si="0"/>
        <v>0</v>
      </c>
      <c r="L109" s="62">
        <f t="shared" si="1"/>
        <v>0.75</v>
      </c>
      <c r="M109" s="62">
        <f t="shared" si="2"/>
        <v>1.5</v>
      </c>
      <c r="N109" s="62">
        <f t="shared" si="3"/>
        <v>2.25</v>
      </c>
      <c r="O109" s="62">
        <f t="shared" si="4"/>
        <v>3</v>
      </c>
      <c r="P109" s="36">
        <v>4</v>
      </c>
    </row>
    <row r="110" spans="2:16" ht="32.25" customHeight="1" x14ac:dyDescent="0.3">
      <c r="B110" s="171" t="s">
        <v>136</v>
      </c>
      <c r="C110" s="172"/>
      <c r="D110" s="172"/>
      <c r="E110" s="172"/>
      <c r="F110" s="172"/>
      <c r="G110" s="173"/>
      <c r="H110" s="34" t="s">
        <v>130</v>
      </c>
      <c r="I110" s="27">
        <v>3</v>
      </c>
      <c r="J110" s="35">
        <f>IF(P110=0,K110,(IF(P110=1,L110,(IF(P110=2,M110,(IF(P110=3,N110,(IF(P110=4,O110,N/A)))))))))</f>
        <v>3</v>
      </c>
      <c r="K110" s="62">
        <f t="shared" si="0"/>
        <v>0</v>
      </c>
      <c r="L110" s="62">
        <f t="shared" si="1"/>
        <v>0.75</v>
      </c>
      <c r="M110" s="62">
        <f t="shared" si="2"/>
        <v>1.5</v>
      </c>
      <c r="N110" s="62">
        <f t="shared" si="3"/>
        <v>2.25</v>
      </c>
      <c r="O110" s="62">
        <f t="shared" si="4"/>
        <v>3</v>
      </c>
      <c r="P110" s="36">
        <v>4</v>
      </c>
    </row>
    <row r="111" spans="2:16" ht="36" customHeight="1" x14ac:dyDescent="0.3">
      <c r="B111" s="144" t="s">
        <v>137</v>
      </c>
      <c r="C111" s="144"/>
      <c r="D111" s="144"/>
      <c r="E111" s="144"/>
      <c r="F111" s="144"/>
      <c r="G111" s="144"/>
      <c r="H111" s="34" t="s">
        <v>131</v>
      </c>
      <c r="I111" s="27">
        <v>2</v>
      </c>
      <c r="J111" s="35">
        <f>IF(P111=0,K111,(IF(P111=1,L111,(IF(P111=2,M111,(IF(P111=3,N111,(IF(P111=4,O111,N/A)))))))))</f>
        <v>2</v>
      </c>
      <c r="K111" s="62">
        <f t="shared" si="0"/>
        <v>0</v>
      </c>
      <c r="L111" s="62">
        <f t="shared" si="1"/>
        <v>0.5</v>
      </c>
      <c r="M111" s="62">
        <f t="shared" si="2"/>
        <v>1</v>
      </c>
      <c r="N111" s="62">
        <f t="shared" si="3"/>
        <v>1.5</v>
      </c>
      <c r="O111" s="62">
        <f t="shared" si="4"/>
        <v>2</v>
      </c>
      <c r="P111" s="36">
        <v>4</v>
      </c>
    </row>
    <row r="112" spans="2:16" ht="55.5" customHeight="1" x14ac:dyDescent="0.3">
      <c r="B112" s="171" t="s">
        <v>138</v>
      </c>
      <c r="C112" s="172"/>
      <c r="D112" s="172"/>
      <c r="E112" s="172"/>
      <c r="F112" s="172"/>
      <c r="G112" s="173"/>
      <c r="H112" s="34" t="s">
        <v>132</v>
      </c>
      <c r="I112" s="27">
        <v>3</v>
      </c>
      <c r="J112" s="35">
        <f>IF(P112=0,K112,(IF(P112=1,L112,(IF(P112=2,M112,(IF(P112=3,N112,(IF(P112=4,O112,N/A)))))))))</f>
        <v>3</v>
      </c>
      <c r="K112" s="62">
        <f t="shared" si="0"/>
        <v>0</v>
      </c>
      <c r="L112" s="62">
        <f t="shared" si="1"/>
        <v>0.75</v>
      </c>
      <c r="M112" s="62">
        <f t="shared" si="2"/>
        <v>1.5</v>
      </c>
      <c r="N112" s="62">
        <f t="shared" si="3"/>
        <v>2.25</v>
      </c>
      <c r="O112" s="62">
        <f t="shared" si="4"/>
        <v>3</v>
      </c>
      <c r="P112" s="36">
        <v>4</v>
      </c>
    </row>
    <row r="113" spans="2:16" ht="42.75" customHeight="1" x14ac:dyDescent="0.3">
      <c r="B113" s="144" t="s">
        <v>139</v>
      </c>
      <c r="C113" s="144"/>
      <c r="D113" s="144"/>
      <c r="E113" s="144"/>
      <c r="F113" s="144"/>
      <c r="G113" s="144"/>
      <c r="H113" s="34" t="s">
        <v>133</v>
      </c>
      <c r="I113" s="27">
        <v>3</v>
      </c>
      <c r="J113" s="35">
        <f>IF(P113=0,K113,(IF(P113=1,L113,(IF(P113=2,M113,(IF(P113=3,N113,(IF(P113=4,O113,N/A)))))))))</f>
        <v>3</v>
      </c>
      <c r="K113" s="62">
        <f t="shared" si="0"/>
        <v>0</v>
      </c>
      <c r="L113" s="62">
        <f t="shared" si="1"/>
        <v>0.75</v>
      </c>
      <c r="M113" s="62">
        <f t="shared" si="2"/>
        <v>1.5</v>
      </c>
      <c r="N113" s="62">
        <f t="shared" si="3"/>
        <v>2.25</v>
      </c>
      <c r="O113" s="62">
        <f t="shared" si="4"/>
        <v>3</v>
      </c>
      <c r="P113" s="36">
        <v>4</v>
      </c>
    </row>
    <row r="114" spans="2:16" ht="42" customHeight="1" x14ac:dyDescent="0.3">
      <c r="B114" s="187" t="s">
        <v>98</v>
      </c>
      <c r="C114" s="187"/>
      <c r="D114" s="187"/>
      <c r="E114" s="187"/>
      <c r="F114" s="187"/>
      <c r="G114" s="187"/>
      <c r="H114" s="49"/>
      <c r="I114" s="38">
        <f>I113+I112+I111+I110+I109+I108+I107</f>
        <v>21</v>
      </c>
      <c r="J114" s="56">
        <f>J107+J108+J109+J110+J111+J112+J113</f>
        <v>21</v>
      </c>
      <c r="K114" s="188"/>
      <c r="L114" s="189"/>
      <c r="M114" s="189"/>
      <c r="N114" s="189"/>
      <c r="O114" s="190"/>
      <c r="P114" s="38"/>
    </row>
    <row r="115" spans="2:16" ht="42" customHeight="1" x14ac:dyDescent="0.3">
      <c r="B115" s="191" t="s">
        <v>99</v>
      </c>
      <c r="C115" s="192"/>
      <c r="D115" s="192"/>
      <c r="E115" s="192"/>
      <c r="F115" s="192"/>
      <c r="G115" s="192"/>
      <c r="H115" s="192"/>
      <c r="I115" s="57">
        <f>I114+I103+I97</f>
        <v>40</v>
      </c>
      <c r="J115" s="58">
        <f>J97+J103+J114</f>
        <v>40</v>
      </c>
      <c r="K115" s="193"/>
      <c r="L115" s="194"/>
      <c r="M115" s="194"/>
      <c r="N115" s="194"/>
      <c r="O115" s="195"/>
      <c r="P115" s="57"/>
    </row>
    <row r="116" spans="2:16" ht="39.75" customHeight="1" x14ac:dyDescent="0.3">
      <c r="B116" s="182" t="s">
        <v>100</v>
      </c>
      <c r="C116" s="183"/>
      <c r="D116" s="183"/>
      <c r="E116" s="183"/>
      <c r="F116" s="183"/>
      <c r="G116" s="183"/>
      <c r="H116" s="183"/>
      <c r="I116" s="59">
        <v>100</v>
      </c>
      <c r="J116" s="60">
        <f>J115+J87</f>
        <v>100</v>
      </c>
      <c r="K116" s="184"/>
      <c r="L116" s="185"/>
      <c r="M116" s="185"/>
      <c r="N116" s="185"/>
      <c r="O116" s="186"/>
      <c r="P116" s="59"/>
    </row>
  </sheetData>
  <protectedRanges>
    <protectedRange sqref="P39:P116" name="Range1"/>
  </protectedRanges>
  <mergeCells count="169">
    <mergeCell ref="B116:H116"/>
    <mergeCell ref="K116:O116"/>
    <mergeCell ref="B107:G107"/>
    <mergeCell ref="B111:G111"/>
    <mergeCell ref="B113:G113"/>
    <mergeCell ref="B114:G114"/>
    <mergeCell ref="K114:O114"/>
    <mergeCell ref="B115:H115"/>
    <mergeCell ref="K115:O115"/>
    <mergeCell ref="B108:G108"/>
    <mergeCell ref="B109:G109"/>
    <mergeCell ref="B110:G110"/>
    <mergeCell ref="B112:G112"/>
    <mergeCell ref="B104:G105"/>
    <mergeCell ref="H104:H105"/>
    <mergeCell ref="I104:I105"/>
    <mergeCell ref="J104:J105"/>
    <mergeCell ref="P104:P105"/>
    <mergeCell ref="B106:G106"/>
    <mergeCell ref="K106:O106"/>
    <mergeCell ref="P98:P99"/>
    <mergeCell ref="B100:G100"/>
    <mergeCell ref="K100:O100"/>
    <mergeCell ref="B101:G101"/>
    <mergeCell ref="B102:G102"/>
    <mergeCell ref="B103:G103"/>
    <mergeCell ref="K103:O103"/>
    <mergeCell ref="B95:G95"/>
    <mergeCell ref="B96:G96"/>
    <mergeCell ref="B97:G97"/>
    <mergeCell ref="K97:O97"/>
    <mergeCell ref="B98:G99"/>
    <mergeCell ref="H98:H99"/>
    <mergeCell ref="I98:I99"/>
    <mergeCell ref="J98:J99"/>
    <mergeCell ref="P89:P90"/>
    <mergeCell ref="B91:G91"/>
    <mergeCell ref="K91:O91"/>
    <mergeCell ref="B92:G92"/>
    <mergeCell ref="B93:G93"/>
    <mergeCell ref="B94:G94"/>
    <mergeCell ref="B87:H87"/>
    <mergeCell ref="B88:O88"/>
    <mergeCell ref="B89:G90"/>
    <mergeCell ref="H89:H90"/>
    <mergeCell ref="I89:I90"/>
    <mergeCell ref="J89:J90"/>
    <mergeCell ref="B82:G82"/>
    <mergeCell ref="B83:G83"/>
    <mergeCell ref="B84:G84"/>
    <mergeCell ref="B85:G85"/>
    <mergeCell ref="B86:G86"/>
    <mergeCell ref="K86:O86"/>
    <mergeCell ref="B79:G80"/>
    <mergeCell ref="H79:H80"/>
    <mergeCell ref="I79:I80"/>
    <mergeCell ref="J79:J80"/>
    <mergeCell ref="P79:P80"/>
    <mergeCell ref="B81:H81"/>
    <mergeCell ref="K81:O81"/>
    <mergeCell ref="B74:G74"/>
    <mergeCell ref="B75:G75"/>
    <mergeCell ref="B76:G76"/>
    <mergeCell ref="B77:G77"/>
    <mergeCell ref="B78:G78"/>
    <mergeCell ref="K78:O78"/>
    <mergeCell ref="B71:G72"/>
    <mergeCell ref="H71:H72"/>
    <mergeCell ref="I71:I72"/>
    <mergeCell ref="J71:J72"/>
    <mergeCell ref="P71:P72"/>
    <mergeCell ref="B73:G73"/>
    <mergeCell ref="K73:O73"/>
    <mergeCell ref="B67:G67"/>
    <mergeCell ref="K67:O67"/>
    <mergeCell ref="B68:G68"/>
    <mergeCell ref="B69:G69"/>
    <mergeCell ref="B70:G70"/>
    <mergeCell ref="K70:O70"/>
    <mergeCell ref="P61:P62"/>
    <mergeCell ref="B63:G63"/>
    <mergeCell ref="K63:O63"/>
    <mergeCell ref="B64:G64"/>
    <mergeCell ref="B65:G65"/>
    <mergeCell ref="B66:G66"/>
    <mergeCell ref="B60:G60"/>
    <mergeCell ref="K60:O60"/>
    <mergeCell ref="B61:G62"/>
    <mergeCell ref="H61:H62"/>
    <mergeCell ref="I61:I62"/>
    <mergeCell ref="J61:J62"/>
    <mergeCell ref="P54:P55"/>
    <mergeCell ref="B56:G56"/>
    <mergeCell ref="K56:O56"/>
    <mergeCell ref="B57:G57"/>
    <mergeCell ref="B58:G58"/>
    <mergeCell ref="B59:G59"/>
    <mergeCell ref="B51:G51"/>
    <mergeCell ref="B52:G52"/>
    <mergeCell ref="B53:G53"/>
    <mergeCell ref="K53:O53"/>
    <mergeCell ref="B54:G55"/>
    <mergeCell ref="H54:H55"/>
    <mergeCell ref="I54:I55"/>
    <mergeCell ref="J54:J55"/>
    <mergeCell ref="B46:G46"/>
    <mergeCell ref="B47:G47"/>
    <mergeCell ref="B48:G48"/>
    <mergeCell ref="B49:G49"/>
    <mergeCell ref="K49:O49"/>
    <mergeCell ref="B50:G50"/>
    <mergeCell ref="P40:P41"/>
    <mergeCell ref="B42:G42"/>
    <mergeCell ref="K42:O42"/>
    <mergeCell ref="B43:G43"/>
    <mergeCell ref="B44:G44"/>
    <mergeCell ref="B45:G45"/>
    <mergeCell ref="K45:O45"/>
    <mergeCell ref="B38:O38"/>
    <mergeCell ref="B39:O39"/>
    <mergeCell ref="B40:G41"/>
    <mergeCell ref="H40:H41"/>
    <mergeCell ref="I40:I41"/>
    <mergeCell ref="J40:J41"/>
    <mergeCell ref="B29:I29"/>
    <mergeCell ref="J29:O29"/>
    <mergeCell ref="B30:O30"/>
    <mergeCell ref="B31:O31"/>
    <mergeCell ref="B32:G37"/>
    <mergeCell ref="H32:H37"/>
    <mergeCell ref="I32:I37"/>
    <mergeCell ref="K32:O37"/>
    <mergeCell ref="B26:I26"/>
    <mergeCell ref="J26:O26"/>
    <mergeCell ref="B27:I27"/>
    <mergeCell ref="J27:O27"/>
    <mergeCell ref="B28:I28"/>
    <mergeCell ref="J28:O28"/>
    <mergeCell ref="B23:I23"/>
    <mergeCell ref="J23:O23"/>
    <mergeCell ref="B24:I24"/>
    <mergeCell ref="J24:O24"/>
    <mergeCell ref="B25:I25"/>
    <mergeCell ref="J25:O25"/>
    <mergeCell ref="B20:I20"/>
    <mergeCell ref="J20:O20"/>
    <mergeCell ref="B21:I21"/>
    <mergeCell ref="J21:O21"/>
    <mergeCell ref="B22:I22"/>
    <mergeCell ref="J22:O22"/>
    <mergeCell ref="B15:O15"/>
    <mergeCell ref="B16:O16"/>
    <mergeCell ref="B17:O17"/>
    <mergeCell ref="B18:O18"/>
    <mergeCell ref="B19:I19"/>
    <mergeCell ref="J19:O19"/>
    <mergeCell ref="G2:L2"/>
    <mergeCell ref="B9:O9"/>
    <mergeCell ref="B10:O10"/>
    <mergeCell ref="B11:O11"/>
    <mergeCell ref="B12:O12"/>
    <mergeCell ref="B13:O13"/>
    <mergeCell ref="B14:O14"/>
    <mergeCell ref="B3:O3"/>
    <mergeCell ref="B4:O4"/>
    <mergeCell ref="B5:O5"/>
    <mergeCell ref="B6:O6"/>
    <mergeCell ref="B7:O7"/>
    <mergeCell ref="B8:O8"/>
  </mergeCells>
  <pageMargins left="0.7" right="0.7" top="0.75" bottom="0.75" header="0.3" footer="0.3"/>
  <pageSetup paperSize="9" scale="47" fitToHeight="0" orientation="landscape" r:id="rId1"/>
  <rowBreaks count="1" manualBreakCount="1">
    <brk id="38" max="15" man="1"/>
  </rowBreaks>
  <ignoredErrors>
    <ignoredError sqref="J45 J6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view="pageBreakPreview" topLeftCell="A10" zoomScale="75" zoomScaleNormal="100" zoomScaleSheetLayoutView="75" workbookViewId="0">
      <selection activeCell="D33" sqref="D33"/>
    </sheetView>
  </sheetViews>
  <sheetFormatPr defaultRowHeight="102.75" customHeight="1" x14ac:dyDescent="0.25"/>
  <cols>
    <col min="2" max="2" width="17.42578125" style="64" customWidth="1"/>
    <col min="3" max="3" width="9.140625" style="64"/>
    <col min="4" max="4" width="15.85546875" style="64" customWidth="1"/>
    <col min="5" max="7" width="9.140625" style="64"/>
    <col min="8" max="8" width="29.5703125" style="64" customWidth="1"/>
    <col min="9" max="9" width="43.7109375" style="64" customWidth="1"/>
    <col min="10" max="12" width="9.140625" style="64"/>
    <col min="13" max="13" width="25.85546875" style="64" customWidth="1"/>
    <col min="14" max="14" width="15" style="64" customWidth="1"/>
    <col min="15" max="15" width="13" style="64" customWidth="1"/>
    <col min="16" max="16" width="16.85546875" style="64" customWidth="1"/>
    <col min="17" max="17" width="9.140625" style="64"/>
  </cols>
  <sheetData>
    <row r="1" spans="2:16" ht="16.5" customHeight="1" x14ac:dyDescent="0.25"/>
    <row r="2" spans="2:16" ht="18" x14ac:dyDescent="0.25">
      <c r="B2" s="221" t="s">
        <v>174</v>
      </c>
      <c r="C2" s="221"/>
      <c r="D2" s="221"/>
      <c r="E2" s="221"/>
      <c r="F2" s="221"/>
      <c r="G2" s="221"/>
      <c r="H2" s="221"/>
      <c r="I2" s="221"/>
      <c r="J2" s="221"/>
      <c r="K2" s="221"/>
      <c r="L2" s="221"/>
      <c r="M2" s="221"/>
      <c r="N2" s="221"/>
      <c r="O2" s="221"/>
      <c r="P2" s="221"/>
    </row>
    <row r="3" spans="2:16" ht="15" x14ac:dyDescent="0.25">
      <c r="B3" s="205"/>
      <c r="C3" s="205"/>
      <c r="D3" s="205"/>
      <c r="E3" s="205"/>
      <c r="F3" s="205"/>
      <c r="G3" s="205"/>
      <c r="H3" s="205"/>
      <c r="I3" s="205"/>
      <c r="J3" s="205"/>
      <c r="K3" s="205"/>
      <c r="L3" s="205"/>
      <c r="M3" s="205"/>
      <c r="N3" s="205"/>
      <c r="O3" s="205"/>
      <c r="P3" s="205"/>
    </row>
    <row r="4" spans="2:16" ht="87.75" customHeight="1" x14ac:dyDescent="0.25">
      <c r="B4" s="222" t="s">
        <v>175</v>
      </c>
      <c r="C4" s="222"/>
      <c r="D4" s="222"/>
      <c r="E4" s="222"/>
      <c r="F4" s="222"/>
      <c r="G4" s="222"/>
      <c r="H4" s="222"/>
      <c r="I4" s="222"/>
      <c r="J4" s="222"/>
      <c r="K4" s="222"/>
      <c r="L4" s="222"/>
      <c r="M4" s="222"/>
      <c r="N4" s="222"/>
      <c r="O4" s="222"/>
      <c r="P4" s="222"/>
    </row>
    <row r="5" spans="2:16" ht="241.5" customHeight="1" x14ac:dyDescent="0.25">
      <c r="B5" s="223" t="s">
        <v>176</v>
      </c>
      <c r="C5" s="223"/>
      <c r="D5" s="223"/>
      <c r="E5" s="223"/>
      <c r="F5" s="223"/>
      <c r="G5" s="223"/>
      <c r="H5" s="223"/>
      <c r="I5" s="223"/>
      <c r="J5" s="223"/>
      <c r="K5" s="223"/>
      <c r="L5" s="223"/>
      <c r="M5" s="223"/>
      <c r="N5" s="223"/>
      <c r="O5" s="223"/>
      <c r="P5" s="223"/>
    </row>
    <row r="6" spans="2:16" ht="201" customHeight="1" x14ac:dyDescent="0.25">
      <c r="B6" s="214" t="s">
        <v>177</v>
      </c>
      <c r="C6" s="214"/>
      <c r="D6" s="214"/>
      <c r="E6" s="214"/>
      <c r="F6" s="214"/>
      <c r="G6" s="214"/>
      <c r="H6" s="214"/>
      <c r="I6" s="214"/>
      <c r="J6" s="214"/>
      <c r="K6" s="214"/>
      <c r="L6" s="214"/>
      <c r="M6" s="214"/>
      <c r="N6" s="214"/>
      <c r="O6" s="214"/>
      <c r="P6" s="214"/>
    </row>
    <row r="7" spans="2:16" ht="15" x14ac:dyDescent="0.25">
      <c r="B7" s="224" t="s">
        <v>178</v>
      </c>
      <c r="C7" s="224"/>
      <c r="D7" s="224"/>
      <c r="E7" s="224"/>
      <c r="F7" s="224"/>
      <c r="G7" s="224"/>
      <c r="H7" s="224"/>
      <c r="I7" s="224"/>
      <c r="J7" s="224"/>
      <c r="K7" s="224"/>
      <c r="L7" s="224"/>
      <c r="M7" s="224"/>
      <c r="N7" s="224"/>
      <c r="O7" s="224"/>
      <c r="P7" s="224"/>
    </row>
    <row r="8" spans="2:16" ht="15" x14ac:dyDescent="0.25">
      <c r="B8" s="65" t="s">
        <v>106</v>
      </c>
      <c r="C8" s="217" t="s">
        <v>179</v>
      </c>
      <c r="D8" s="218"/>
      <c r="E8" s="218"/>
      <c r="F8" s="218"/>
      <c r="G8" s="218"/>
      <c r="H8" s="218"/>
      <c r="I8" s="219"/>
      <c r="J8" s="220" t="s">
        <v>180</v>
      </c>
      <c r="K8" s="220"/>
      <c r="L8" s="220"/>
      <c r="M8" s="220"/>
      <c r="N8" s="66" t="s">
        <v>181</v>
      </c>
      <c r="O8" s="220" t="s">
        <v>182</v>
      </c>
      <c r="P8" s="220"/>
    </row>
    <row r="9" spans="2:16" ht="102.75" customHeight="1" x14ac:dyDescent="0.3">
      <c r="B9" s="67" t="s">
        <v>183</v>
      </c>
      <c r="C9" s="199" t="s">
        <v>184</v>
      </c>
      <c r="D9" s="200"/>
      <c r="E9" s="200"/>
      <c r="F9" s="200"/>
      <c r="G9" s="200"/>
      <c r="H9" s="200"/>
      <c r="I9" s="201"/>
      <c r="J9" s="202" t="s">
        <v>185</v>
      </c>
      <c r="K9" s="202"/>
      <c r="L9" s="202"/>
      <c r="M9" s="202"/>
      <c r="N9" s="68" t="s">
        <v>186</v>
      </c>
      <c r="O9" s="203"/>
      <c r="P9" s="203"/>
    </row>
    <row r="10" spans="2:16" ht="207" customHeight="1" x14ac:dyDescent="0.3">
      <c r="B10" s="210" t="s">
        <v>187</v>
      </c>
      <c r="C10" s="199" t="s">
        <v>188</v>
      </c>
      <c r="D10" s="200"/>
      <c r="E10" s="200"/>
      <c r="F10" s="200"/>
      <c r="G10" s="200"/>
      <c r="H10" s="200"/>
      <c r="I10" s="201"/>
      <c r="J10" s="213" t="s">
        <v>189</v>
      </c>
      <c r="K10" s="202"/>
      <c r="L10" s="202"/>
      <c r="M10" s="202"/>
      <c r="N10" s="69"/>
      <c r="O10" s="203"/>
      <c r="P10" s="203"/>
    </row>
    <row r="11" spans="2:16" ht="265.5" customHeight="1" x14ac:dyDescent="0.3">
      <c r="B11" s="211"/>
      <c r="C11" s="199" t="s">
        <v>190</v>
      </c>
      <c r="D11" s="200"/>
      <c r="E11" s="200"/>
      <c r="F11" s="200"/>
      <c r="G11" s="200"/>
      <c r="H11" s="200"/>
      <c r="I11" s="201"/>
      <c r="J11" s="214" t="s">
        <v>191</v>
      </c>
      <c r="K11" s="215"/>
      <c r="L11" s="215"/>
      <c r="M11" s="215"/>
      <c r="N11" s="70"/>
      <c r="O11" s="205"/>
      <c r="P11" s="205"/>
    </row>
    <row r="12" spans="2:16" ht="409.5" customHeight="1" x14ac:dyDescent="0.3">
      <c r="B12" s="211"/>
      <c r="C12" s="199" t="s">
        <v>192</v>
      </c>
      <c r="D12" s="200"/>
      <c r="E12" s="200"/>
      <c r="F12" s="200"/>
      <c r="G12" s="200"/>
      <c r="H12" s="200"/>
      <c r="I12" s="201"/>
      <c r="J12" s="209" t="s">
        <v>193</v>
      </c>
      <c r="K12" s="216"/>
      <c r="L12" s="216"/>
      <c r="M12" s="216"/>
      <c r="N12" s="70"/>
      <c r="O12" s="205"/>
      <c r="P12" s="205"/>
    </row>
    <row r="13" spans="2:16" ht="263.25" customHeight="1" x14ac:dyDescent="0.3">
      <c r="B13" s="212"/>
      <c r="C13" s="199" t="s">
        <v>194</v>
      </c>
      <c r="D13" s="200"/>
      <c r="E13" s="200"/>
      <c r="F13" s="200"/>
      <c r="G13" s="200"/>
      <c r="H13" s="200"/>
      <c r="I13" s="201"/>
      <c r="J13" s="209" t="s">
        <v>195</v>
      </c>
      <c r="K13" s="209"/>
      <c r="L13" s="209"/>
      <c r="M13" s="209"/>
      <c r="N13" s="70"/>
      <c r="O13" s="205"/>
      <c r="P13" s="205"/>
    </row>
    <row r="14" spans="2:16" ht="171" customHeight="1" x14ac:dyDescent="0.3">
      <c r="B14" s="71" t="s">
        <v>196</v>
      </c>
      <c r="C14" s="199" t="s">
        <v>204</v>
      </c>
      <c r="D14" s="200"/>
      <c r="E14" s="200"/>
      <c r="F14" s="200"/>
      <c r="G14" s="200"/>
      <c r="H14" s="200"/>
      <c r="I14" s="201"/>
      <c r="J14" s="209" t="s">
        <v>199</v>
      </c>
      <c r="K14" s="209"/>
      <c r="L14" s="209"/>
      <c r="M14" s="209"/>
      <c r="N14" s="70"/>
      <c r="O14" s="205"/>
      <c r="P14" s="205"/>
    </row>
    <row r="15" spans="2:16" ht="204" customHeight="1" x14ac:dyDescent="0.3">
      <c r="B15" s="71" t="s">
        <v>197</v>
      </c>
      <c r="C15" s="199" t="s">
        <v>200</v>
      </c>
      <c r="D15" s="200"/>
      <c r="E15" s="200"/>
      <c r="F15" s="200"/>
      <c r="G15" s="200"/>
      <c r="H15" s="200"/>
      <c r="I15" s="201"/>
      <c r="J15" s="209" t="s">
        <v>201</v>
      </c>
      <c r="K15" s="209"/>
      <c r="L15" s="209"/>
      <c r="M15" s="209"/>
      <c r="N15" s="70"/>
      <c r="O15" s="205"/>
      <c r="P15" s="205"/>
    </row>
    <row r="16" spans="2:16" ht="357.75" customHeight="1" x14ac:dyDescent="0.3">
      <c r="B16" s="71" t="s">
        <v>198</v>
      </c>
      <c r="C16" s="199" t="s">
        <v>203</v>
      </c>
      <c r="D16" s="200"/>
      <c r="E16" s="200"/>
      <c r="F16" s="200"/>
      <c r="G16" s="200"/>
      <c r="H16" s="200"/>
      <c r="I16" s="201"/>
      <c r="J16" s="209" t="s">
        <v>202</v>
      </c>
      <c r="K16" s="209"/>
      <c r="L16" s="209"/>
      <c r="M16" s="209"/>
      <c r="N16" s="70"/>
      <c r="O16" s="205"/>
      <c r="P16" s="205"/>
    </row>
    <row r="17" spans="2:16" ht="16.5" x14ac:dyDescent="0.25">
      <c r="B17" s="206"/>
      <c r="C17" s="207"/>
      <c r="D17" s="207"/>
      <c r="E17" s="207"/>
      <c r="F17" s="207"/>
      <c r="G17" s="207"/>
      <c r="H17" s="207"/>
      <c r="I17" s="207"/>
      <c r="J17" s="207"/>
      <c r="K17" s="207"/>
      <c r="L17" s="207"/>
      <c r="M17" s="207"/>
      <c r="N17" s="207"/>
      <c r="O17" s="207"/>
      <c r="P17" s="208"/>
    </row>
    <row r="18" spans="2:16" ht="195.75" customHeight="1" x14ac:dyDescent="0.25">
      <c r="B18" s="204" t="s">
        <v>205</v>
      </c>
      <c r="C18" s="204"/>
      <c r="D18" s="204"/>
      <c r="E18" s="204"/>
      <c r="F18" s="204"/>
      <c r="G18" s="204"/>
      <c r="H18" s="204"/>
      <c r="I18" s="204"/>
      <c r="J18" s="204"/>
      <c r="K18" s="204"/>
      <c r="L18" s="204"/>
      <c r="M18" s="204"/>
      <c r="N18" s="204"/>
      <c r="O18" s="204"/>
      <c r="P18" s="204"/>
    </row>
    <row r="19" spans="2:16" ht="15" x14ac:dyDescent="0.25"/>
    <row r="20" spans="2:16" ht="15" x14ac:dyDescent="0.25"/>
    <row r="21" spans="2:16" ht="15" x14ac:dyDescent="0.25"/>
    <row r="22" spans="2:16" ht="15" x14ac:dyDescent="0.25"/>
    <row r="23" spans="2:16" ht="15" x14ac:dyDescent="0.25"/>
    <row r="24" spans="2:16" ht="15" x14ac:dyDescent="0.25"/>
    <row r="25" spans="2:16" ht="15" x14ac:dyDescent="0.25"/>
    <row r="26" spans="2:16" ht="15" x14ac:dyDescent="0.25"/>
    <row r="27" spans="2:16" ht="15" x14ac:dyDescent="0.25"/>
    <row r="28" spans="2:16" ht="15" x14ac:dyDescent="0.25"/>
    <row r="29" spans="2:16" ht="15" x14ac:dyDescent="0.25"/>
    <row r="30" spans="2:16" ht="15" x14ac:dyDescent="0.25"/>
    <row r="31" spans="2:16" ht="15" x14ac:dyDescent="0.25"/>
    <row r="32" spans="2:16" ht="15" x14ac:dyDescent="0.25"/>
    <row r="33" ht="15" x14ac:dyDescent="0.25"/>
    <row r="34" ht="15" x14ac:dyDescent="0.25"/>
    <row r="35" ht="15" x14ac:dyDescent="0.25"/>
    <row r="36" ht="15" x14ac:dyDescent="0.25"/>
    <row r="37" ht="15" x14ac:dyDescent="0.25"/>
  </sheetData>
  <mergeCells count="36">
    <mergeCell ref="C8:I8"/>
    <mergeCell ref="J8:M8"/>
    <mergeCell ref="O8:P8"/>
    <mergeCell ref="B2:P2"/>
    <mergeCell ref="B4:P4"/>
    <mergeCell ref="B5:P5"/>
    <mergeCell ref="B6:P6"/>
    <mergeCell ref="B7:P7"/>
    <mergeCell ref="B10:B13"/>
    <mergeCell ref="C10:I10"/>
    <mergeCell ref="J10:M10"/>
    <mergeCell ref="O10:P10"/>
    <mergeCell ref="C11:I11"/>
    <mergeCell ref="J11:M11"/>
    <mergeCell ref="O11:P11"/>
    <mergeCell ref="J13:M13"/>
    <mergeCell ref="O13:P13"/>
    <mergeCell ref="J12:M12"/>
    <mergeCell ref="O12:P12"/>
    <mergeCell ref="C13:I13"/>
    <mergeCell ref="C9:I9"/>
    <mergeCell ref="J9:M9"/>
    <mergeCell ref="O9:P9"/>
    <mergeCell ref="B18:P18"/>
    <mergeCell ref="B3:P3"/>
    <mergeCell ref="B17:P17"/>
    <mergeCell ref="C16:I16"/>
    <mergeCell ref="J16:M16"/>
    <mergeCell ref="O16:P16"/>
    <mergeCell ref="C14:I14"/>
    <mergeCell ref="J14:M14"/>
    <mergeCell ref="O14:P14"/>
    <mergeCell ref="C15:I15"/>
    <mergeCell ref="J15:M15"/>
    <mergeCell ref="O15:P15"/>
    <mergeCell ref="C12:I12"/>
  </mergeCells>
  <pageMargins left="0.7" right="0.7" top="0.75" bottom="0.75" header="0.3" footer="0.3"/>
  <pageSetup paperSize="8"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vt:lpstr>
      <vt:lpstr>State aid assessment</vt:lpstr>
      <vt:lpstr>'Phase 1'!Print_Area</vt:lpstr>
      <vt:lpstr>'Phase 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2023-01-19T10:31:25Z</cp:lastPrinted>
  <dcterms:created xsi:type="dcterms:W3CDTF">2022-10-04T11:28:38Z</dcterms:created>
  <dcterms:modified xsi:type="dcterms:W3CDTF">2023-05-08T11:42:46Z</dcterms:modified>
</cp:coreProperties>
</file>